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335"/>
  </bookViews>
  <sheets>
    <sheet name="事業活動計算書" sheetId="6" r:id="rId1"/>
    <sheet name="事業活動内訳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2" l="1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D46" i="2"/>
  <c r="D41" i="2"/>
  <c r="D37" i="2"/>
  <c r="D32" i="2"/>
  <c r="D31" i="2"/>
  <c r="D30" i="2"/>
  <c r="D26" i="2"/>
  <c r="D19" i="2"/>
  <c r="D10" i="2"/>
  <c r="F50" i="6"/>
  <c r="F49" i="6"/>
  <c r="F48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E59" i="6"/>
  <c r="F59" i="6" s="1"/>
  <c r="E48" i="6"/>
  <c r="E45" i="6"/>
  <c r="E44" i="6"/>
  <c r="E43" i="6"/>
  <c r="E37" i="6"/>
  <c r="E29" i="6"/>
  <c r="E30" i="6"/>
  <c r="E31" i="6"/>
  <c r="E25" i="6"/>
  <c r="E18" i="6"/>
  <c r="E9" i="6"/>
  <c r="D59" i="6"/>
  <c r="D48" i="6"/>
  <c r="D45" i="6"/>
  <c r="D43" i="6"/>
  <c r="D37" i="6"/>
  <c r="D31" i="6"/>
  <c r="D30" i="6"/>
  <c r="D29" i="6"/>
  <c r="D25" i="6"/>
  <c r="D18" i="6"/>
  <c r="D9" i="6"/>
</calcChain>
</file>

<file path=xl/sharedStrings.xml><?xml version="1.0" encoding="utf-8"?>
<sst xmlns="http://schemas.openxmlformats.org/spreadsheetml/2006/main" count="139" uniqueCount="99">
  <si>
    <t>勘定科目</t>
  </si>
  <si>
    <t>サービス活動増減の部</t>
  </si>
  <si>
    <t>収益</t>
  </si>
  <si>
    <t>介護保険事業収益</t>
  </si>
  <si>
    <t>経常経費寄附金収益</t>
  </si>
  <si>
    <t>サービス活動収益計(1)</t>
  </si>
  <si>
    <t>費用</t>
  </si>
  <si>
    <t>人件費</t>
  </si>
  <si>
    <t>事業費</t>
  </si>
  <si>
    <t>事務費</t>
  </si>
  <si>
    <t>利用者負担軽減額</t>
  </si>
  <si>
    <t>減価償却費</t>
  </si>
  <si>
    <t>△国庫補助金等特別積立金取崩額</t>
  </si>
  <si>
    <t>徴収不能引当金繰入</t>
  </si>
  <si>
    <t xml:space="preserve"> サービス活動費用計(2)</t>
  </si>
  <si>
    <t>サービス活動増減差額(3)=(1)-(2)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</si>
  <si>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</si>
  <si>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</si>
  <si>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</si>
  <si>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</si>
  <si>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</si>
  <si>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投資有価証券売却益</t>
  </si>
  <si>
    <t>その他のサービス活動外収益</t>
  </si>
  <si>
    <t>サービス活動外収益計(4)</t>
  </si>
  <si>
    <t>支払利息</t>
  </si>
  <si>
    <t>有価証券評価損</t>
  </si>
  <si>
    <t>その他のサービス活動外費用</t>
  </si>
  <si>
    <t>サービス活動外費用計(5)</t>
  </si>
  <si>
    <t xml:space="preserve">  サービス活動外増減差額(6)=(4)-(5)</t>
  </si>
  <si>
    <t xml:space="preserve">       経常増減差額(7)=(3)+(6)</t>
  </si>
  <si>
    <t>特別増減の部</t>
  </si>
  <si>
    <t>事業区分間繰入金収益</t>
  </si>
  <si>
    <t>拠点区分間固定資産移管収益</t>
  </si>
  <si>
    <t>その他の特別収益</t>
  </si>
  <si>
    <t>特別収益計(8)</t>
  </si>
  <si>
    <t>事業区分間繰入金費用</t>
  </si>
  <si>
    <t>拠点区分間固定資産移管費用</t>
  </si>
  <si>
    <t>その他の特別損失</t>
  </si>
  <si>
    <t>特別費用計(9)</t>
  </si>
  <si>
    <t xml:space="preserve">      特別増減差額(10)=(8)-(9)</t>
  </si>
  <si>
    <t xml:space="preserve">        税引前当期活動増減差額(11)=(7)+(10)</t>
  </si>
  <si>
    <t xml:space="preserve">        法人税、住民税及び事業税(12)</t>
  </si>
  <si>
    <t xml:space="preserve">    法人税等調整額(13)</t>
  </si>
  <si>
    <t xml:space="preserve">   当期活動増減差額(14)=(11)-(12)-(13)</t>
  </si>
  <si>
    <t>繰越活動増減差額の部</t>
  </si>
  <si>
    <t>前期繰越活動増減差額(15)</t>
  </si>
  <si>
    <t>当期末繰越活動増減差額(16)=(14)+(15)</t>
  </si>
  <si>
    <t>基本金取崩額(17)</t>
  </si>
  <si>
    <t>その他の積立金取崩額(18)</t>
  </si>
  <si>
    <t>その他の積立金積立額(19)</t>
  </si>
  <si>
    <t>次期繰越活動増減差額(20)=(16)+(17)+(18)-(19)</t>
  </si>
  <si>
    <t>法人名　　社会福祉法人大原野福祉会</t>
  </si>
  <si>
    <t>第2号の1様式</t>
  </si>
  <si>
    <t>事業活動計算書</t>
  </si>
  <si>
    <t>（自）　平成２７年４月１日　　（至）　平成２８年３月３１日</t>
    <phoneticPr fontId="5"/>
  </si>
  <si>
    <t>（単位：円）</t>
  </si>
  <si>
    <t>当年度決算</t>
  </si>
  <si>
    <t>前年度決算</t>
  </si>
  <si>
    <t>増減</t>
  </si>
  <si>
    <t>第２号の２様式</t>
  </si>
  <si>
    <t>事業活動内訳表</t>
  </si>
  <si>
    <t>社会福祉事業</t>
  </si>
  <si>
    <t>公益事業</t>
  </si>
  <si>
    <t>収益事業</t>
  </si>
  <si>
    <t>合計</t>
  </si>
  <si>
    <t>内部取引消去</t>
  </si>
  <si>
    <t>法人合計</t>
  </si>
  <si>
    <t>【サービス活動増減の部】</t>
  </si>
  <si>
    <t>サービス活動費用計(2)</t>
  </si>
  <si>
    <t>【サービス活動外増減の部】</t>
  </si>
  <si>
    <t>サービス活動外増減差額(6)=(4)-(5)</t>
  </si>
  <si>
    <t>経常増減差額(7)=(3)+(6)</t>
  </si>
  <si>
    <t>【特別増減の部】</t>
  </si>
  <si>
    <t>特別増減の部</t>
    <rPh sb="0" eb="2">
      <t>トクベツ</t>
    </rPh>
    <rPh sb="2" eb="4">
      <t>ゾウゲン</t>
    </rPh>
    <rPh sb="5" eb="6">
      <t>ブ</t>
    </rPh>
    <phoneticPr fontId="5"/>
  </si>
  <si>
    <t>収益</t>
    <phoneticPr fontId="5"/>
  </si>
  <si>
    <t>費用</t>
    <phoneticPr fontId="5"/>
  </si>
  <si>
    <t>特別増減差額(10)=(8)-(9)</t>
  </si>
  <si>
    <t>法人税、住民税及び事業税(12)</t>
  </si>
  <si>
    <t>法人税等調整額(13)</t>
  </si>
  <si>
    <t>当期活動増減差額(14)=(11)-(12)-(13)</t>
  </si>
  <si>
    <t>【繰越活動増減差額の部】</t>
  </si>
  <si>
    <t>サービス区分間繰入金収益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シュウエキ</t>
    </rPh>
    <phoneticPr fontId="1"/>
  </si>
  <si>
    <t>サービス区分間固定資産移管収益</t>
    <rPh sb="4" eb="6">
      <t>クブン</t>
    </rPh>
    <rPh sb="6" eb="7">
      <t>カン</t>
    </rPh>
    <rPh sb="7" eb="9">
      <t>コテイ</t>
    </rPh>
    <rPh sb="9" eb="11">
      <t>シサン</t>
    </rPh>
    <rPh sb="11" eb="13">
      <t>イカン</t>
    </rPh>
    <rPh sb="13" eb="15">
      <t>シュウエキ</t>
    </rPh>
    <phoneticPr fontId="1"/>
  </si>
  <si>
    <t>サービス区分間繰入金費用</t>
    <rPh sb="4" eb="6">
      <t>クブン</t>
    </rPh>
    <rPh sb="6" eb="7">
      <t>カン</t>
    </rPh>
    <rPh sb="7" eb="9">
      <t>クリイレ</t>
    </rPh>
    <rPh sb="9" eb="10">
      <t>キン</t>
    </rPh>
    <rPh sb="10" eb="12">
      <t>ヒヨウ</t>
    </rPh>
    <phoneticPr fontId="1"/>
  </si>
  <si>
    <t>サービス区分間固定資産移管費用</t>
    <rPh sb="4" eb="6">
      <t>クブン</t>
    </rPh>
    <rPh sb="6" eb="7">
      <t>カン</t>
    </rPh>
    <rPh sb="7" eb="9">
      <t>コテイ</t>
    </rPh>
    <rPh sb="9" eb="11">
      <t>シサン</t>
    </rPh>
    <rPh sb="11" eb="13">
      <t>イカン</t>
    </rPh>
    <rPh sb="13" eb="15">
      <t>ヒヨウ</t>
    </rPh>
    <phoneticPr fontId="1"/>
  </si>
  <si>
    <t>サービス区分間繰入金収益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シュウエキ</t>
    </rPh>
    <phoneticPr fontId="5"/>
  </si>
  <si>
    <t>サービス区分間固定資産移管収益</t>
    <rPh sb="4" eb="6">
      <t>クブン</t>
    </rPh>
    <rPh sb="6" eb="7">
      <t>カン</t>
    </rPh>
    <rPh sb="7" eb="9">
      <t>コテイ</t>
    </rPh>
    <rPh sb="9" eb="11">
      <t>シサン</t>
    </rPh>
    <rPh sb="11" eb="13">
      <t>イカン</t>
    </rPh>
    <rPh sb="13" eb="15">
      <t>シュウエキ</t>
    </rPh>
    <phoneticPr fontId="5"/>
  </si>
  <si>
    <t>サービス区分間繰入金費用</t>
    <rPh sb="4" eb="6">
      <t>クブン</t>
    </rPh>
    <rPh sb="6" eb="7">
      <t>カン</t>
    </rPh>
    <rPh sb="7" eb="9">
      <t>クリイレ</t>
    </rPh>
    <rPh sb="9" eb="10">
      <t>キン</t>
    </rPh>
    <rPh sb="10" eb="12">
      <t>ヒヨウ</t>
    </rPh>
    <phoneticPr fontId="5"/>
  </si>
  <si>
    <t>サービス区分間固定資産移管費用</t>
    <rPh sb="4" eb="6">
      <t>クブン</t>
    </rPh>
    <rPh sb="6" eb="7">
      <t>カン</t>
    </rPh>
    <rPh sb="7" eb="9">
      <t>コテイ</t>
    </rPh>
    <rPh sb="9" eb="11">
      <t>シサン</t>
    </rPh>
    <rPh sb="11" eb="13">
      <t>イカン</t>
    </rPh>
    <rPh sb="13" eb="15">
      <t>ヒヨウ</t>
    </rPh>
    <phoneticPr fontId="5"/>
  </si>
  <si>
    <t>税引前冬季活動増減差額(11)=(7)+(10)</t>
    <rPh sb="0" eb="2">
      <t>ゼイビキ</t>
    </rPh>
    <rPh sb="2" eb="3">
      <t>マエ</t>
    </rPh>
    <rPh sb="3" eb="5">
      <t>トウキ</t>
    </rPh>
    <rPh sb="5" eb="7">
      <t>カツドウ</t>
    </rPh>
    <rPh sb="7" eb="9">
      <t>ゾウゲン</t>
    </rPh>
    <rPh sb="9" eb="11">
      <t>サガク</t>
    </rPh>
    <phoneticPr fontId="5"/>
  </si>
  <si>
    <t>法人税、住民税及び事業税(12)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5"/>
  </si>
  <si>
    <t>法人税調整額(13)</t>
    <rPh sb="0" eb="3">
      <t>ホウジンゼイ</t>
    </rPh>
    <rPh sb="3" eb="5">
      <t>チョウセイ</t>
    </rPh>
    <rPh sb="5" eb="6">
      <t>ガク</t>
    </rPh>
    <phoneticPr fontId="5"/>
  </si>
  <si>
    <t>当期活動増減差額(14)=(11)-(12)-(13)</t>
    <rPh sb="0" eb="2">
      <t>トウキ</t>
    </rPh>
    <rPh sb="2" eb="4">
      <t>カツドウ</t>
    </rPh>
    <rPh sb="4" eb="6">
      <t>ゾウゲン</t>
    </rPh>
    <rPh sb="6" eb="8">
      <t>サガク</t>
    </rPh>
    <phoneticPr fontId="5"/>
  </si>
  <si>
    <t>前期繰越活動増減差額(15)</t>
    <phoneticPr fontId="5"/>
  </si>
  <si>
    <t>当期末繰越活動増減差額(16)=(14)+(15)</t>
    <phoneticPr fontId="5"/>
  </si>
  <si>
    <t>基本金取崩額(17)</t>
    <phoneticPr fontId="5"/>
  </si>
  <si>
    <t>その他の積立金取崩額(18)</t>
    <phoneticPr fontId="5"/>
  </si>
  <si>
    <t>その他の積立金積立額(19)</t>
    <phoneticPr fontId="5"/>
  </si>
  <si>
    <t>次期繰越活動増減差額(20)=(16)+(17)+(18)-(19)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</si>
</sst>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0" fillId="0" borderId="6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1" xfId="0" applyBorder="1" applyAlignment="1">
      <alignment horizontal="left" indent="3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7" xfId="0" applyBorder="1" applyAlignment="1">
      <alignment horizontal="left" indent="3"/>
    </xf>
    <xf numFmtId="0" fontId="0" fillId="0" borderId="13" xfId="0" applyBorder="1" applyAlignment="1">
      <alignment horizontal="left" indent="1"/>
    </xf>
    <xf numFmtId="0" fontId="2" fillId="0" borderId="0" xfId="0" applyFont="1" applyAlignment="1"/>
    <xf numFmtId="0" fontId="0" fillId="0" borderId="0" xfId="0" applyAlignment="1"/>
    <xf numFmtId="38" fontId="0" fillId="0" borderId="0" xfId="1" applyFont="1"/>
    <xf numFmtId="0" fontId="0" fillId="0" borderId="24" xfId="0" applyBorder="1" applyAlignment="1"/>
    <xf numFmtId="38" fontId="0" fillId="0" borderId="24" xfId="1" applyFont="1" applyBorder="1"/>
    <xf numFmtId="0" fontId="0" fillId="0" borderId="24" xfId="0" applyBorder="1" applyAlignment="1">
      <alignment horizontal="right"/>
    </xf>
    <xf numFmtId="38" fontId="0" fillId="0" borderId="25" xfId="1" applyFont="1" applyBorder="1" applyAlignment="1">
      <alignment horizontal="center"/>
    </xf>
    <xf numFmtId="38" fontId="0" fillId="0" borderId="26" xfId="1" applyFont="1" applyBorder="1" applyAlignment="1">
      <alignment horizontal="center"/>
    </xf>
    <xf numFmtId="38" fontId="0" fillId="0" borderId="27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 indent="3"/>
    </xf>
    <xf numFmtId="38" fontId="0" fillId="0" borderId="28" xfId="1" applyNumberFormat="1" applyFont="1" applyBorder="1"/>
    <xf numFmtId="38" fontId="0" fillId="0" borderId="29" xfId="1" applyNumberFormat="1" applyFont="1" applyBorder="1"/>
    <xf numFmtId="38" fontId="0" fillId="0" borderId="30" xfId="1" applyNumberFormat="1" applyFont="1" applyBorder="1"/>
    <xf numFmtId="38" fontId="0" fillId="0" borderId="31" xfId="1" applyNumberFormat="1" applyFont="1" applyBorder="1"/>
    <xf numFmtId="38" fontId="0" fillId="0" borderId="32" xfId="1" applyNumberFormat="1" applyFont="1" applyBorder="1"/>
    <xf numFmtId="38" fontId="0" fillId="0" borderId="33" xfId="1" applyNumberFormat="1" applyFont="1" applyBorder="1"/>
    <xf numFmtId="38" fontId="0" fillId="0" borderId="25" xfId="1" applyNumberFormat="1" applyFont="1" applyBorder="1"/>
    <xf numFmtId="38" fontId="0" fillId="0" borderId="26" xfId="1" applyNumberFormat="1" applyFont="1" applyBorder="1"/>
    <xf numFmtId="38" fontId="0" fillId="0" borderId="34" xfId="1" applyNumberFormat="1" applyFont="1" applyBorder="1"/>
    <xf numFmtId="38" fontId="0" fillId="0" borderId="35" xfId="1" applyNumberFormat="1" applyFont="1" applyBorder="1"/>
    <xf numFmtId="38" fontId="0" fillId="0" borderId="36" xfId="1" applyNumberFormat="1" applyFont="1" applyBorder="1"/>
    <xf numFmtId="38" fontId="0" fillId="0" borderId="37" xfId="1" applyNumberFormat="1" applyFont="1" applyBorder="1"/>
    <xf numFmtId="38" fontId="0" fillId="0" borderId="38" xfId="1" applyNumberFormat="1" applyFont="1" applyBorder="1"/>
    <xf numFmtId="38" fontId="0" fillId="0" borderId="39" xfId="1" applyNumberFormat="1" applyFont="1" applyBorder="1"/>
    <xf numFmtId="38" fontId="0" fillId="0" borderId="40" xfId="1" applyNumberFormat="1" applyFont="1" applyBorder="1"/>
    <xf numFmtId="38" fontId="0" fillId="0" borderId="27" xfId="1" applyNumberFormat="1" applyFont="1" applyBorder="1"/>
    <xf numFmtId="38" fontId="0" fillId="0" borderId="41" xfId="1" applyNumberFormat="1" applyFont="1" applyBorder="1"/>
    <xf numFmtId="38" fontId="0" fillId="0" borderId="42" xfId="1" applyNumberFormat="1" applyFont="1" applyBorder="1"/>
    <xf numFmtId="38" fontId="0" fillId="0" borderId="43" xfId="1" applyNumberFormat="1" applyFont="1" applyBorder="1"/>
    <xf numFmtId="38" fontId="0" fillId="0" borderId="44" xfId="1" applyNumberFormat="1" applyFont="1" applyBorder="1"/>
    <xf numFmtId="38" fontId="0" fillId="0" borderId="45" xfId="1" applyNumberFormat="1" applyFont="1" applyBorder="1"/>
    <xf numFmtId="38" fontId="0" fillId="0" borderId="46" xfId="1" applyNumberFormat="1" applyFont="1" applyBorder="1"/>
    <xf numFmtId="38" fontId="0" fillId="0" borderId="47" xfId="1" applyNumberFormat="1" applyFont="1" applyBorder="1"/>
    <xf numFmtId="38" fontId="0" fillId="0" borderId="48" xfId="1" applyNumberFormat="1" applyFont="1" applyBorder="1"/>
    <xf numFmtId="38" fontId="0" fillId="0" borderId="49" xfId="1" applyNumberFormat="1" applyFont="1" applyBorder="1"/>
    <xf numFmtId="38" fontId="0" fillId="0" borderId="50" xfId="1" applyNumberFormat="1" applyFont="1" applyBorder="1"/>
    <xf numFmtId="38" fontId="0" fillId="0" borderId="51" xfId="1" applyNumberFormat="1" applyFont="1" applyBorder="1"/>
    <xf numFmtId="38" fontId="0" fillId="0" borderId="52" xfId="1" applyNumberFormat="1" applyFont="1" applyBorder="1"/>
    <xf numFmtId="38" fontId="0" fillId="0" borderId="53" xfId="1" applyNumberFormat="1" applyFont="1" applyBorder="1"/>
    <xf numFmtId="38" fontId="0" fillId="0" borderId="54" xfId="1" applyNumberFormat="1" applyFont="1" applyBorder="1"/>
    <xf numFmtId="38" fontId="0" fillId="0" borderId="20" xfId="1" applyNumberFormat="1" applyFont="1" applyBorder="1"/>
    <xf numFmtId="38" fontId="0" fillId="0" borderId="55" xfId="1" applyNumberFormat="1" applyFont="1" applyBorder="1"/>
    <xf numFmtId="0" fontId="0" fillId="0" borderId="20" xfId="0" applyBorder="1" applyAlignment="1"/>
    <xf numFmtId="0" fontId="0" fillId="0" borderId="56" xfId="0" applyBorder="1" applyAlignment="1"/>
    <xf numFmtId="38" fontId="0" fillId="0" borderId="0" xfId="1" applyNumberFormat="1" applyFont="1"/>
    <xf numFmtId="38" fontId="0" fillId="0" borderId="56" xfId="1" applyNumberFormat="1" applyFont="1" applyBorder="1"/>
    <xf numFmtId="0" fontId="0" fillId="0" borderId="0" xfId="0" applyAlignment="1">
      <alignment horizontal="right"/>
    </xf>
    <xf numFmtId="0" fontId="4" fillId="0" borderId="0" xfId="0" applyFont="1" applyAlignment="1"/>
    <xf numFmtId="38" fontId="0" fillId="0" borderId="54" xfId="1" applyFont="1" applyBorder="1" applyAlignment="1">
      <alignment horizontal="center"/>
    </xf>
    <xf numFmtId="0" fontId="0" fillId="0" borderId="57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2" borderId="30" xfId="0" applyFill="1" applyBorder="1" applyAlignment="1"/>
    <xf numFmtId="38" fontId="0" fillId="0" borderId="28" xfId="1" applyFont="1" applyBorder="1"/>
    <xf numFmtId="38" fontId="0" fillId="0" borderId="29" xfId="1" applyFont="1" applyBorder="1"/>
    <xf numFmtId="38" fontId="0" fillId="0" borderId="30" xfId="1" applyFont="1" applyBorder="1"/>
    <xf numFmtId="38" fontId="0" fillId="0" borderId="38" xfId="1" applyFont="1" applyBorder="1"/>
    <xf numFmtId="38" fontId="0" fillId="0" borderId="39" xfId="1" applyFont="1" applyBorder="1"/>
    <xf numFmtId="38" fontId="0" fillId="0" borderId="40" xfId="1" applyFont="1" applyBorder="1"/>
    <xf numFmtId="38" fontId="0" fillId="0" borderId="46" xfId="1" applyFont="1" applyBorder="1"/>
    <xf numFmtId="38" fontId="0" fillId="0" borderId="48" xfId="1" applyFont="1" applyBorder="1"/>
    <xf numFmtId="38" fontId="0" fillId="0" borderId="49" xfId="1" applyFont="1" applyBorder="1"/>
    <xf numFmtId="0" fontId="0" fillId="0" borderId="58" xfId="0" applyBorder="1" applyAlignment="1">
      <alignment horizontal="left" indent="3"/>
    </xf>
    <xf numFmtId="0" fontId="0" fillId="0" borderId="10" xfId="0" applyBorder="1" applyAlignment="1"/>
    <xf numFmtId="0" fontId="0" fillId="0" borderId="31" xfId="0" applyBorder="1" applyAlignment="1"/>
    <xf numFmtId="0" fontId="0" fillId="2" borderId="52" xfId="0" applyFill="1" applyBorder="1" applyAlignment="1"/>
    <xf numFmtId="38" fontId="0" fillId="0" borderId="31" xfId="1" applyFont="1" applyBorder="1"/>
    <xf numFmtId="38" fontId="0" fillId="0" borderId="32" xfId="1" applyFont="1" applyBorder="1"/>
    <xf numFmtId="38" fontId="0" fillId="0" borderId="52" xfId="1" applyFont="1" applyBorder="1"/>
    <xf numFmtId="38" fontId="0" fillId="0" borderId="35" xfId="1" applyFont="1" applyBorder="1"/>
    <xf numFmtId="38" fontId="0" fillId="0" borderId="36" xfId="1" applyFont="1" applyBorder="1"/>
    <xf numFmtId="38" fontId="0" fillId="0" borderId="37" xfId="1" applyFont="1" applyBorder="1"/>
    <xf numFmtId="38" fontId="0" fillId="0" borderId="44" xfId="1" applyFont="1" applyBorder="1"/>
    <xf numFmtId="38" fontId="0" fillId="0" borderId="45" xfId="1" applyFont="1" applyBorder="1"/>
    <xf numFmtId="38" fontId="0" fillId="0" borderId="33" xfId="1" applyFont="1" applyBorder="1"/>
    <xf numFmtId="0" fontId="0" fillId="0" borderId="10" xfId="0" applyBorder="1" applyAlignment="1">
      <alignment horizontal="left" indent="1"/>
    </xf>
    <xf numFmtId="38" fontId="0" fillId="0" borderId="25" xfId="1" applyFont="1" applyBorder="1"/>
    <xf numFmtId="0" fontId="0" fillId="0" borderId="7" xfId="0" applyBorder="1" applyAlignment="1"/>
    <xf numFmtId="0" fontId="0" fillId="0" borderId="28" xfId="0" applyBorder="1" applyAlignment="1"/>
    <xf numFmtId="38" fontId="0" fillId="0" borderId="53" xfId="1" applyFont="1" applyBorder="1"/>
    <xf numFmtId="38" fontId="0" fillId="0" borderId="26" xfId="1" applyFont="1" applyBorder="1"/>
    <xf numFmtId="38" fontId="0" fillId="0" borderId="27" xfId="1" applyFont="1" applyBorder="1"/>
    <xf numFmtId="38" fontId="0" fillId="0" borderId="50" xfId="1" applyFont="1" applyBorder="1"/>
    <xf numFmtId="38" fontId="0" fillId="0" borderId="47" xfId="1" applyFont="1" applyBorder="1"/>
    <xf numFmtId="38" fontId="0" fillId="0" borderId="34" xfId="1" applyFont="1" applyBorder="1"/>
    <xf numFmtId="0" fontId="0" fillId="0" borderId="43" xfId="0" applyBorder="1" applyAlignment="1">
      <alignment vertical="center" textRotation="255" shrinkToFit="1"/>
    </xf>
    <xf numFmtId="0" fontId="0" fillId="0" borderId="42" xfId="0" applyBorder="1" applyAlignment="1">
      <alignment vertical="center" textRotation="255" shrinkToFi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 indent="4"/>
    </xf>
    <xf numFmtId="0" fontId="0" fillId="0" borderId="2" xfId="0" applyBorder="1" applyAlignment="1">
      <alignment horizontal="left" indent="4"/>
    </xf>
    <xf numFmtId="0" fontId="0" fillId="0" borderId="3" xfId="0" applyBorder="1" applyAlignment="1">
      <alignment horizontal="left" indent="4"/>
    </xf>
    <xf numFmtId="0" fontId="0" fillId="0" borderId="1" xfId="0" applyBorder="1" applyAlignment="1">
      <alignment horizontal="left" indent="5"/>
    </xf>
    <xf numFmtId="0" fontId="0" fillId="0" borderId="2" xfId="0" applyBorder="1" applyAlignment="1">
      <alignment horizontal="left" indent="5"/>
    </xf>
    <xf numFmtId="0" fontId="0" fillId="0" borderId="3" xfId="0" applyBorder="1" applyAlignment="1">
      <alignment horizontal="left" indent="5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" xfId="0" applyBorder="1" applyAlignment="1">
      <alignment horizontal="left" indent="3"/>
    </xf>
    <xf numFmtId="0" fontId="0" fillId="0" borderId="3" xfId="0" applyBorder="1" applyAlignment="1">
      <alignment horizontal="left" indent="3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50" xfId="0" applyBorder="1" applyAlignment="1">
      <alignment horizontal="left" indent="5"/>
    </xf>
    <xf numFmtId="0" fontId="0" fillId="0" borderId="34" xfId="0" applyBorder="1" applyAlignment="1">
      <alignment horizontal="left" indent="5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9" xfId="0" applyBorder="1" applyAlignment="1">
      <alignment horizontal="left" indent="5"/>
    </xf>
    <xf numFmtId="0" fontId="0" fillId="0" borderId="37" xfId="0" applyBorder="1" applyAlignment="1">
      <alignment horizontal="left" indent="5"/>
    </xf>
    <xf numFmtId="0" fontId="0" fillId="0" borderId="19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4" xfId="0" applyBorder="1" applyAlignment="1">
      <alignment horizontal="left" indent="5" shrinkToFit="1"/>
    </xf>
    <xf numFmtId="0" fontId="0" fillId="0" borderId="17" xfId="0" applyBorder="1" applyAlignment="1">
      <alignment horizontal="left" indent="5" shrinkToFit="1"/>
    </xf>
    <xf numFmtId="0" fontId="0" fillId="0" borderId="60" xfId="0" applyBorder="1" applyAlignment="1">
      <alignment horizontal="left" indent="7"/>
    </xf>
    <xf numFmtId="0" fontId="0" fillId="0" borderId="48" xfId="0" applyBorder="1" applyAlignment="1">
      <alignment horizontal="left" indent="7"/>
    </xf>
    <xf numFmtId="0" fontId="0" fillId="0" borderId="61" xfId="0" applyBorder="1" applyAlignment="1">
      <alignment horizontal="left" indent="7"/>
    </xf>
    <xf numFmtId="0" fontId="0" fillId="0" borderId="62" xfId="0" applyBorder="1" applyAlignment="1">
      <alignment horizontal="left" indent="1"/>
    </xf>
    <xf numFmtId="0" fontId="0" fillId="0" borderId="52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2" borderId="29" xfId="0" applyFill="1" applyBorder="1" applyAlignment="1">
      <alignment horizontal="left" indent="1"/>
    </xf>
    <xf numFmtId="0" fontId="0" fillId="2" borderId="39" xfId="0" applyFill="1" applyBorder="1" applyAlignment="1">
      <alignment horizontal="left" indent="1"/>
    </xf>
    <xf numFmtId="0" fontId="0" fillId="0" borderId="8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left" indent="1"/>
    </xf>
    <xf numFmtId="0" fontId="0" fillId="0" borderId="40" xfId="0" applyBorder="1" applyAlignment="1">
      <alignment horizontal="left" inden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H8" sqref="H8"/>
    </sheetView>
  </sheetViews>
  <sheetFormatPr defaultRowHeight="13.5"/>
  <cols>
    <col min="1" max="2" width="3.625" style="14" customWidth="1"/>
    <col min="3" max="3" width="49.375" style="14" customWidth="1"/>
    <col min="4" max="4" width="12.625" style="15" customWidth="1"/>
    <col min="5" max="5" width="13.625" style="15" customWidth="1"/>
    <col min="6" max="6" width="15.5" style="15" customWidth="1"/>
  </cols>
  <sheetData>
    <row r="1" spans="1:6" s="14" customFormat="1">
      <c r="A1" s="13" t="s">
        <v>51</v>
      </c>
      <c r="D1" s="15"/>
      <c r="E1" s="15"/>
      <c r="F1" s="15"/>
    </row>
    <row r="2" spans="1:6" s="14" customFormat="1">
      <c r="D2" s="15"/>
      <c r="E2" s="15"/>
      <c r="F2" s="15" t="s">
        <v>52</v>
      </c>
    </row>
    <row r="3" spans="1:6" s="14" customFormat="1" ht="18.75">
      <c r="A3" s="129" t="s">
        <v>53</v>
      </c>
      <c r="B3" s="129"/>
      <c r="C3" s="129"/>
      <c r="D3" s="129"/>
      <c r="E3" s="129"/>
      <c r="F3" s="129"/>
    </row>
    <row r="4" spans="1:6" s="14" customFormat="1">
      <c r="A4" s="130" t="s">
        <v>54</v>
      </c>
      <c r="B4" s="130"/>
      <c r="C4" s="130"/>
      <c r="D4" s="130"/>
      <c r="E4" s="130"/>
      <c r="F4" s="130"/>
    </row>
    <row r="5" spans="1:6" s="14" customFormat="1" ht="14.25" thickBot="1">
      <c r="A5" s="16"/>
      <c r="B5" s="16"/>
      <c r="C5" s="16"/>
      <c r="D5" s="17"/>
      <c r="E5" s="17"/>
      <c r="F5" s="18" t="s">
        <v>55</v>
      </c>
    </row>
    <row r="6" spans="1:6" s="14" customFormat="1" ht="14.25" thickBot="1">
      <c r="A6" s="108" t="s">
        <v>0</v>
      </c>
      <c r="B6" s="109"/>
      <c r="C6" s="110"/>
      <c r="D6" s="19" t="s">
        <v>56</v>
      </c>
      <c r="E6" s="20" t="s">
        <v>57</v>
      </c>
      <c r="F6" s="21" t="s">
        <v>58</v>
      </c>
    </row>
    <row r="7" spans="1:6" ht="13.5" customHeight="1">
      <c r="A7" s="131" t="s">
        <v>1</v>
      </c>
      <c r="B7" s="123" t="s">
        <v>2</v>
      </c>
      <c r="C7" s="1" t="s">
        <v>3</v>
      </c>
      <c r="D7" s="24">
        <v>494751302</v>
      </c>
      <c r="E7" s="25">
        <v>527440330</v>
      </c>
      <c r="F7" s="26">
        <f>D7-E7</f>
        <v>-32689028</v>
      </c>
    </row>
    <row r="8" spans="1:6" ht="14.25" thickBot="1">
      <c r="A8" s="121"/>
      <c r="B8" s="125"/>
      <c r="C8" s="2" t="s">
        <v>4</v>
      </c>
      <c r="D8" s="27">
        <v>30000</v>
      </c>
      <c r="E8" s="28">
        <v>310000</v>
      </c>
      <c r="F8" s="29">
        <f>D8-E8</f>
        <v>-280000</v>
      </c>
    </row>
    <row r="9" spans="1:6" ht="14.25" thickBot="1">
      <c r="A9" s="121"/>
      <c r="B9" s="132"/>
      <c r="C9" s="3" t="s">
        <v>5</v>
      </c>
      <c r="D9" s="30">
        <f>SUM(D7:D8)</f>
        <v>494781302</v>
      </c>
      <c r="E9" s="53">
        <f>SUM(E7:E8)</f>
        <v>527750330</v>
      </c>
      <c r="F9" s="32">
        <f>D9-E9</f>
        <v>-32969028</v>
      </c>
    </row>
    <row r="10" spans="1:6" ht="13.5" customHeight="1">
      <c r="A10" s="121"/>
      <c r="B10" s="123" t="s">
        <v>6</v>
      </c>
      <c r="C10" s="4" t="s">
        <v>7</v>
      </c>
      <c r="D10" s="33">
        <v>319881101</v>
      </c>
      <c r="E10" s="34">
        <v>297044190</v>
      </c>
      <c r="F10" s="35">
        <f>D10-E10</f>
        <v>22836911</v>
      </c>
    </row>
    <row r="11" spans="1:6">
      <c r="A11" s="121"/>
      <c r="B11" s="125"/>
      <c r="C11" s="12" t="s">
        <v>8</v>
      </c>
      <c r="D11" s="36">
        <v>51855905</v>
      </c>
      <c r="E11" s="37">
        <v>50558450</v>
      </c>
      <c r="F11" s="26">
        <f>D11-E11</f>
        <v>1297455</v>
      </c>
    </row>
    <row r="12" spans="1:6">
      <c r="A12" s="121"/>
      <c r="B12" s="125"/>
      <c r="C12" s="12" t="s">
        <v>9</v>
      </c>
      <c r="D12" s="36">
        <v>49353698</v>
      </c>
      <c r="E12" s="37">
        <v>57863365</v>
      </c>
      <c r="F12" s="26">
        <f t="shared" ref="F12:F59" si="0">D12-E12</f>
        <v>-8509667</v>
      </c>
    </row>
    <row r="13" spans="1:6">
      <c r="A13" s="121"/>
      <c r="B13" s="125"/>
      <c r="C13" s="12" t="s">
        <v>10</v>
      </c>
      <c r="D13" s="36">
        <v>45941</v>
      </c>
      <c r="E13" s="37">
        <v>222366</v>
      </c>
      <c r="F13" s="26">
        <f t="shared" si="0"/>
        <v>-176425</v>
      </c>
    </row>
    <row r="14" spans="1:6">
      <c r="A14" s="121"/>
      <c r="B14" s="125"/>
      <c r="C14" s="12" t="s">
        <v>11</v>
      </c>
      <c r="D14" s="36">
        <v>36039369</v>
      </c>
      <c r="E14" s="37">
        <v>37068381</v>
      </c>
      <c r="F14" s="38">
        <f t="shared" si="0"/>
        <v>-1029012</v>
      </c>
    </row>
    <row r="15" spans="1:6">
      <c r="A15" s="121"/>
      <c r="B15" s="125"/>
      <c r="C15" s="12" t="s">
        <v>12</v>
      </c>
      <c r="D15" s="36">
        <v>20265283</v>
      </c>
      <c r="E15" s="37">
        <v>20824359</v>
      </c>
      <c r="F15" s="26">
        <f t="shared" si="0"/>
        <v>-559076</v>
      </c>
    </row>
    <row r="16" spans="1:6" ht="14.25" thickBot="1">
      <c r="A16" s="121"/>
      <c r="B16" s="125"/>
      <c r="C16" s="2" t="s">
        <v>13</v>
      </c>
      <c r="D16" s="27">
        <v>79000</v>
      </c>
      <c r="E16" s="28">
        <v>210000</v>
      </c>
      <c r="F16" s="32">
        <f t="shared" si="0"/>
        <v>-131000</v>
      </c>
    </row>
    <row r="17" spans="1:6" ht="14.25" thickBot="1">
      <c r="A17" s="121"/>
      <c r="B17" s="126"/>
      <c r="C17" s="3" t="s">
        <v>14</v>
      </c>
      <c r="D17" s="30">
        <v>436989731</v>
      </c>
      <c r="E17" s="31">
        <v>422142393</v>
      </c>
      <c r="F17" s="39">
        <f t="shared" si="0"/>
        <v>14847338</v>
      </c>
    </row>
    <row r="18" spans="1:6" ht="14.25" thickBot="1">
      <c r="A18" s="122"/>
      <c r="B18" s="105" t="s">
        <v>15</v>
      </c>
      <c r="C18" s="107"/>
      <c r="D18" s="40">
        <f>D9-D17</f>
        <v>57791571</v>
      </c>
      <c r="E18" s="40">
        <f>E9-E17</f>
        <v>105607937</v>
      </c>
      <c r="F18" s="39">
        <f t="shared" si="0"/>
        <v>-47816366</v>
      </c>
    </row>
    <row r="19" spans="1:6" ht="13.5" customHeight="1">
      <c r="A19" s="111" t="s">
        <v>16</v>
      </c>
      <c r="B19" s="123" t="s">
        <v>2</v>
      </c>
      <c r="C19" s="6" t="s">
        <v>17</v>
      </c>
      <c r="D19" s="33">
        <v>884400</v>
      </c>
      <c r="E19" s="34">
        <v>1179200</v>
      </c>
      <c r="F19" s="35">
        <f t="shared" si="0"/>
        <v>-294800</v>
      </c>
    </row>
    <row r="20" spans="1:6">
      <c r="A20" s="112"/>
      <c r="B20" s="121"/>
      <c r="C20" s="7" t="s">
        <v>18</v>
      </c>
      <c r="D20" s="24">
        <v>16691808</v>
      </c>
      <c r="E20" s="25">
        <v>17190232</v>
      </c>
      <c r="F20" s="26">
        <f t="shared" si="0"/>
        <v>-498424</v>
      </c>
    </row>
    <row r="21" spans="1:6">
      <c r="A21" s="112"/>
      <c r="B21" s="121"/>
      <c r="C21" s="8" t="s">
        <v>19</v>
      </c>
      <c r="D21" s="41">
        <v>4595100</v>
      </c>
      <c r="E21" s="37">
        <v>980000</v>
      </c>
      <c r="F21" s="38">
        <f t="shared" si="0"/>
        <v>3615100</v>
      </c>
    </row>
    <row r="22" spans="1:6">
      <c r="A22" s="112"/>
      <c r="B22" s="121"/>
      <c r="C22" s="7" t="s">
        <v>20</v>
      </c>
      <c r="D22" s="41">
        <v>858088</v>
      </c>
      <c r="E22" s="37">
        <v>49131402</v>
      </c>
      <c r="F22" s="38">
        <f t="shared" si="0"/>
        <v>-48273314</v>
      </c>
    </row>
    <row r="23" spans="1:6">
      <c r="A23" s="112"/>
      <c r="B23" s="121"/>
      <c r="C23" s="8" t="s">
        <v>21</v>
      </c>
      <c r="D23" s="42"/>
      <c r="E23" s="25">
        <v>1200000</v>
      </c>
      <c r="F23" s="26">
        <f t="shared" si="0"/>
        <v>-1200000</v>
      </c>
    </row>
    <row r="24" spans="1:6" ht="14.25" thickBot="1">
      <c r="A24" s="112"/>
      <c r="B24" s="121"/>
      <c r="C24" s="9" t="s">
        <v>22</v>
      </c>
      <c r="D24" s="43">
        <v>7747839</v>
      </c>
      <c r="E24" s="44">
        <v>8144349</v>
      </c>
      <c r="F24" s="32">
        <f t="shared" si="0"/>
        <v>-396510</v>
      </c>
    </row>
    <row r="25" spans="1:6" ht="14.25" thickBot="1">
      <c r="A25" s="112"/>
      <c r="B25" s="132"/>
      <c r="C25" s="10" t="s">
        <v>23</v>
      </c>
      <c r="D25" s="45">
        <f>SUM(D19:D24)</f>
        <v>30777235</v>
      </c>
      <c r="E25" s="45">
        <f>SUM(E19:E24)</f>
        <v>77825183</v>
      </c>
      <c r="F25" s="39">
        <f t="shared" si="0"/>
        <v>-47047948</v>
      </c>
    </row>
    <row r="26" spans="1:6" ht="13.5" customHeight="1">
      <c r="A26" s="112"/>
      <c r="B26" s="131" t="s">
        <v>6</v>
      </c>
      <c r="C26" s="1" t="s">
        <v>24</v>
      </c>
      <c r="D26" s="24">
        <v>884400</v>
      </c>
      <c r="E26" s="34">
        <v>1179200</v>
      </c>
      <c r="F26" s="35">
        <f t="shared" si="0"/>
        <v>-294800</v>
      </c>
    </row>
    <row r="27" spans="1:6">
      <c r="A27" s="112"/>
      <c r="B27" s="121"/>
      <c r="C27" s="12" t="s">
        <v>25</v>
      </c>
      <c r="D27" s="36">
        <v>14498420</v>
      </c>
      <c r="E27" s="37">
        <v>1463724</v>
      </c>
      <c r="F27" s="32">
        <f t="shared" si="0"/>
        <v>13034696</v>
      </c>
    </row>
    <row r="28" spans="1:6" ht="14.25" thickBot="1">
      <c r="A28" s="112"/>
      <c r="B28" s="121"/>
      <c r="C28" s="9" t="s">
        <v>26</v>
      </c>
      <c r="D28" s="27">
        <v>4416790</v>
      </c>
      <c r="E28" s="44">
        <v>5358203</v>
      </c>
      <c r="F28" s="29">
        <f t="shared" si="0"/>
        <v>-941413</v>
      </c>
    </row>
    <row r="29" spans="1:6" ht="14.25" thickBot="1">
      <c r="A29" s="112"/>
      <c r="B29" s="122"/>
      <c r="C29" s="11" t="s">
        <v>27</v>
      </c>
      <c r="D29" s="30">
        <f>SUM(D26:D28)</f>
        <v>19799610</v>
      </c>
      <c r="E29" s="53">
        <f>SUM(E26:E28)</f>
        <v>8001127</v>
      </c>
      <c r="F29" s="48">
        <f t="shared" si="0"/>
        <v>11798483</v>
      </c>
    </row>
    <row r="30" spans="1:6" ht="14.25" thickBot="1">
      <c r="A30" s="112"/>
      <c r="B30" s="102" t="s">
        <v>28</v>
      </c>
      <c r="C30" s="104"/>
      <c r="D30" s="30">
        <f>D25-D29</f>
        <v>10977625</v>
      </c>
      <c r="E30" s="53">
        <f>E25-E29</f>
        <v>69824056</v>
      </c>
      <c r="F30" s="35">
        <f t="shared" si="0"/>
        <v>-58846431</v>
      </c>
    </row>
    <row r="31" spans="1:6" ht="14.25" thickBot="1">
      <c r="A31" s="102" t="s">
        <v>29</v>
      </c>
      <c r="B31" s="103"/>
      <c r="C31" s="104"/>
      <c r="D31" s="49">
        <f>D18+D30</f>
        <v>68769196</v>
      </c>
      <c r="E31" s="31">
        <f>E18+E30</f>
        <v>175431993</v>
      </c>
      <c r="F31" s="50">
        <f t="shared" si="0"/>
        <v>-106662797</v>
      </c>
    </row>
    <row r="32" spans="1:6" ht="13.5" customHeight="1">
      <c r="A32" s="121" t="s">
        <v>30</v>
      </c>
      <c r="B32" s="121" t="s">
        <v>2</v>
      </c>
      <c r="C32" s="7" t="s">
        <v>31</v>
      </c>
      <c r="D32" s="33"/>
      <c r="E32" s="25">
        <v>20183812</v>
      </c>
      <c r="F32" s="50">
        <f t="shared" si="0"/>
        <v>-20183812</v>
      </c>
    </row>
    <row r="33" spans="1:6">
      <c r="A33" s="121"/>
      <c r="B33" s="121"/>
      <c r="C33" s="7" t="s">
        <v>81</v>
      </c>
      <c r="D33" s="24">
        <v>118823121</v>
      </c>
      <c r="E33" s="25"/>
      <c r="F33" s="51">
        <f t="shared" si="0"/>
        <v>118823121</v>
      </c>
    </row>
    <row r="34" spans="1:6">
      <c r="A34" s="121"/>
      <c r="B34" s="121"/>
      <c r="C34" s="7" t="s">
        <v>32</v>
      </c>
      <c r="D34" s="41"/>
      <c r="E34" s="37">
        <v>483365821</v>
      </c>
      <c r="F34" s="38">
        <f t="shared" si="0"/>
        <v>-483365821</v>
      </c>
    </row>
    <row r="35" spans="1:6">
      <c r="A35" s="121"/>
      <c r="B35" s="121"/>
      <c r="C35" s="7" t="s">
        <v>82</v>
      </c>
      <c r="D35" s="42">
        <v>2</v>
      </c>
      <c r="E35" s="25"/>
      <c r="F35" s="38">
        <f t="shared" si="0"/>
        <v>2</v>
      </c>
    </row>
    <row r="36" spans="1:6">
      <c r="A36" s="121"/>
      <c r="B36" s="121"/>
      <c r="C36" s="8" t="s">
        <v>33</v>
      </c>
      <c r="D36" s="42">
        <v>44650</v>
      </c>
      <c r="E36" s="25">
        <v>699041</v>
      </c>
      <c r="F36" s="51">
        <f t="shared" si="0"/>
        <v>-654391</v>
      </c>
    </row>
    <row r="37" spans="1:6" ht="14.25" thickBot="1">
      <c r="A37" s="121"/>
      <c r="B37" s="122"/>
      <c r="C37" s="10" t="s">
        <v>34</v>
      </c>
      <c r="D37" s="45">
        <f>SUM(D32:D36)</f>
        <v>118867773</v>
      </c>
      <c r="E37" s="45">
        <f>SUM(E32:E36)</f>
        <v>504248674</v>
      </c>
      <c r="F37" s="29">
        <f t="shared" si="0"/>
        <v>-385380901</v>
      </c>
    </row>
    <row r="38" spans="1:6" ht="13.5" customHeight="1">
      <c r="A38" s="121"/>
      <c r="B38" s="123" t="s">
        <v>6</v>
      </c>
      <c r="C38" s="4" t="s">
        <v>35</v>
      </c>
      <c r="D38" s="24"/>
      <c r="E38" s="34">
        <v>20183812</v>
      </c>
      <c r="F38" s="35">
        <f t="shared" si="0"/>
        <v>-20183812</v>
      </c>
    </row>
    <row r="39" spans="1:6" ht="13.5" customHeight="1">
      <c r="A39" s="121"/>
      <c r="B39" s="124"/>
      <c r="C39" s="12" t="s">
        <v>83</v>
      </c>
      <c r="D39" s="24">
        <v>118823121</v>
      </c>
      <c r="E39" s="25"/>
      <c r="F39" s="26">
        <f t="shared" si="0"/>
        <v>118823121</v>
      </c>
    </row>
    <row r="40" spans="1:6" ht="13.5" customHeight="1">
      <c r="A40" s="121"/>
      <c r="B40" s="124"/>
      <c r="C40" s="12" t="s">
        <v>36</v>
      </c>
      <c r="D40" s="24"/>
      <c r="E40" s="25">
        <v>483365821</v>
      </c>
      <c r="F40" s="26">
        <f t="shared" si="0"/>
        <v>-483365821</v>
      </c>
    </row>
    <row r="41" spans="1:6">
      <c r="A41" s="121"/>
      <c r="B41" s="125"/>
      <c r="C41" s="12" t="s">
        <v>84</v>
      </c>
      <c r="D41" s="36">
        <v>2</v>
      </c>
      <c r="E41" s="37"/>
      <c r="F41" s="51">
        <f t="shared" si="0"/>
        <v>2</v>
      </c>
    </row>
    <row r="42" spans="1:6" ht="14.25" thickBot="1">
      <c r="A42" s="121"/>
      <c r="B42" s="125"/>
      <c r="C42" s="9" t="s">
        <v>37</v>
      </c>
      <c r="D42" s="52">
        <v>44650</v>
      </c>
      <c r="E42" s="44">
        <v>496041</v>
      </c>
      <c r="F42" s="29">
        <f t="shared" si="0"/>
        <v>-451391</v>
      </c>
    </row>
    <row r="43" spans="1:6" ht="14.25" thickBot="1">
      <c r="A43" s="121"/>
      <c r="B43" s="126"/>
      <c r="C43" s="10" t="s">
        <v>38</v>
      </c>
      <c r="D43" s="45">
        <f>SUM(D38:D42)</f>
        <v>118867773</v>
      </c>
      <c r="E43" s="46">
        <f>SUM(E38:E42)</f>
        <v>504045674</v>
      </c>
      <c r="F43" s="35">
        <f t="shared" si="0"/>
        <v>-385177901</v>
      </c>
    </row>
    <row r="44" spans="1:6" ht="14.25" thickBot="1">
      <c r="A44" s="122"/>
      <c r="B44" s="127" t="s">
        <v>39</v>
      </c>
      <c r="C44" s="128"/>
      <c r="D44" s="49"/>
      <c r="E44" s="31">
        <f>E37-E43</f>
        <v>203000</v>
      </c>
      <c r="F44" s="35">
        <f t="shared" si="0"/>
        <v>-203000</v>
      </c>
    </row>
    <row r="45" spans="1:6" ht="14.25" thickBot="1">
      <c r="A45" s="102" t="s">
        <v>40</v>
      </c>
      <c r="B45" s="103"/>
      <c r="C45" s="104"/>
      <c r="D45" s="53">
        <f>D31+D44</f>
        <v>68769196</v>
      </c>
      <c r="E45" s="31">
        <f>E31+E44</f>
        <v>175634993</v>
      </c>
      <c r="F45" s="35">
        <f t="shared" si="0"/>
        <v>-106865797</v>
      </c>
    </row>
    <row r="46" spans="1:6" ht="14.25" thickBot="1">
      <c r="A46" s="102" t="s">
        <v>41</v>
      </c>
      <c r="B46" s="103"/>
      <c r="C46" s="104"/>
      <c r="D46" s="45"/>
      <c r="E46" s="47"/>
      <c r="F46" s="35"/>
    </row>
    <row r="47" spans="1:6" ht="14.25" thickBot="1">
      <c r="A47" s="105" t="s">
        <v>42</v>
      </c>
      <c r="B47" s="106"/>
      <c r="C47" s="107"/>
      <c r="D47" s="45"/>
      <c r="E47" s="47"/>
      <c r="F47" s="35"/>
    </row>
    <row r="48" spans="1:6" ht="14.25" thickBot="1">
      <c r="A48" s="108" t="s">
        <v>43</v>
      </c>
      <c r="B48" s="109"/>
      <c r="C48" s="110"/>
      <c r="D48" s="45">
        <f>D45-D46-D47</f>
        <v>68769196</v>
      </c>
      <c r="E48" s="45">
        <f>E45-E46-E47</f>
        <v>175634993</v>
      </c>
      <c r="F48" s="35">
        <f t="shared" si="0"/>
        <v>-106865797</v>
      </c>
    </row>
    <row r="49" spans="1:6" ht="13.5" customHeight="1">
      <c r="A49" s="111" t="s">
        <v>44</v>
      </c>
      <c r="B49" s="114" t="s">
        <v>45</v>
      </c>
      <c r="C49" s="115"/>
      <c r="D49" s="49">
        <v>2333614705</v>
      </c>
      <c r="E49" s="34">
        <v>2157979712</v>
      </c>
      <c r="F49" s="50">
        <f t="shared" si="0"/>
        <v>175634993</v>
      </c>
    </row>
    <row r="50" spans="1:6">
      <c r="A50" s="112"/>
      <c r="B50" s="116" t="s">
        <v>46</v>
      </c>
      <c r="C50" s="117"/>
      <c r="D50" s="41">
        <v>2402383901</v>
      </c>
      <c r="E50" s="25">
        <v>2333614705</v>
      </c>
      <c r="F50" s="38">
        <f t="shared" si="0"/>
        <v>68769196</v>
      </c>
    </row>
    <row r="51" spans="1:6">
      <c r="A51" s="112"/>
      <c r="B51" s="116" t="s">
        <v>47</v>
      </c>
      <c r="C51" s="117"/>
      <c r="D51" s="54"/>
      <c r="E51" s="37"/>
      <c r="F51" s="38"/>
    </row>
    <row r="52" spans="1:6">
      <c r="A52" s="112"/>
      <c r="B52" s="116" t="s">
        <v>48</v>
      </c>
      <c r="C52" s="117"/>
      <c r="D52" s="55"/>
      <c r="E52" s="37"/>
      <c r="F52" s="38"/>
    </row>
    <row r="53" spans="1:6">
      <c r="A53" s="112"/>
      <c r="B53" s="116" t="s">
        <v>49</v>
      </c>
      <c r="C53" s="117"/>
      <c r="D53" s="41"/>
      <c r="E53" s="37"/>
      <c r="F53" s="38"/>
    </row>
    <row r="54" spans="1:6">
      <c r="A54" s="112"/>
      <c r="B54" s="116"/>
      <c r="C54" s="118"/>
      <c r="D54" s="56"/>
      <c r="E54" s="37"/>
      <c r="F54" s="38"/>
    </row>
    <row r="55" spans="1:6">
      <c r="A55" s="112"/>
      <c r="B55" s="116"/>
      <c r="C55" s="117"/>
      <c r="D55" s="42"/>
      <c r="E55" s="37"/>
      <c r="F55" s="38"/>
    </row>
    <row r="56" spans="1:6">
      <c r="A56" s="112"/>
      <c r="B56" s="116"/>
      <c r="C56" s="117"/>
      <c r="D56" s="49"/>
      <c r="E56" s="37"/>
      <c r="F56" s="32"/>
    </row>
    <row r="57" spans="1:6">
      <c r="A57" s="112"/>
      <c r="B57" s="116"/>
      <c r="C57" s="117"/>
      <c r="D57" s="41"/>
      <c r="E57" s="46"/>
      <c r="F57" s="38"/>
    </row>
    <row r="58" spans="1:6" ht="14.25" thickBot="1">
      <c r="A58" s="112"/>
      <c r="B58" s="119"/>
      <c r="C58" s="120"/>
      <c r="D58" s="43"/>
      <c r="E58" s="44"/>
      <c r="F58" s="29"/>
    </row>
    <row r="59" spans="1:6" ht="14.25" thickBot="1">
      <c r="A59" s="113"/>
      <c r="B59" s="100" t="s">
        <v>50</v>
      </c>
      <c r="C59" s="101"/>
      <c r="D59" s="45">
        <f>SUM(D50:D58)</f>
        <v>2402383901</v>
      </c>
      <c r="E59" s="47">
        <f>SUM(E50:E58)</f>
        <v>2333614705</v>
      </c>
      <c r="F59" s="50">
        <f t="shared" si="0"/>
        <v>68769196</v>
      </c>
    </row>
    <row r="60" spans="1:6">
      <c r="B60" s="57"/>
      <c r="C60" s="57"/>
      <c r="D60" s="58"/>
      <c r="E60" s="58"/>
      <c r="F60" s="59"/>
    </row>
  </sheetData>
  <mergeCells count="32">
    <mergeCell ref="A32:A44"/>
    <mergeCell ref="B32:B37"/>
    <mergeCell ref="B38:B43"/>
    <mergeCell ref="B44:C44"/>
    <mergeCell ref="A3:F3"/>
    <mergeCell ref="A4:F4"/>
    <mergeCell ref="A6:C6"/>
    <mergeCell ref="A7:A18"/>
    <mergeCell ref="B7:B9"/>
    <mergeCell ref="B10:B17"/>
    <mergeCell ref="B18:C18"/>
    <mergeCell ref="A19:A30"/>
    <mergeCell ref="B19:B25"/>
    <mergeCell ref="B26:B29"/>
    <mergeCell ref="B30:C30"/>
    <mergeCell ref="A31:C31"/>
    <mergeCell ref="B59:C59"/>
    <mergeCell ref="A45:C45"/>
    <mergeCell ref="A46:C46"/>
    <mergeCell ref="A47:C47"/>
    <mergeCell ref="A48:C48"/>
    <mergeCell ref="A49:A59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G10" sqref="G10"/>
    </sheetView>
  </sheetViews>
  <sheetFormatPr defaultColWidth="9" defaultRowHeight="13.5"/>
  <cols>
    <col min="1" max="2" width="3.625" style="14" customWidth="1"/>
    <col min="3" max="3" width="40.5" style="14" customWidth="1"/>
    <col min="4" max="9" width="13" style="15" customWidth="1"/>
    <col min="10" max="256" width="9" style="14"/>
    <col min="257" max="258" width="3.625" style="14" customWidth="1"/>
    <col min="259" max="259" width="40.5" style="14" customWidth="1"/>
    <col min="260" max="265" width="13" style="14" customWidth="1"/>
    <col min="266" max="512" width="9" style="14"/>
    <col min="513" max="514" width="3.625" style="14" customWidth="1"/>
    <col min="515" max="515" width="40.5" style="14" customWidth="1"/>
    <col min="516" max="521" width="13" style="14" customWidth="1"/>
    <col min="522" max="768" width="9" style="14"/>
    <col min="769" max="770" width="3.625" style="14" customWidth="1"/>
    <col min="771" max="771" width="40.5" style="14" customWidth="1"/>
    <col min="772" max="777" width="13" style="14" customWidth="1"/>
    <col min="778" max="1024" width="9" style="14"/>
    <col min="1025" max="1026" width="3.625" style="14" customWidth="1"/>
    <col min="1027" max="1027" width="40.5" style="14" customWidth="1"/>
    <col min="1028" max="1033" width="13" style="14" customWidth="1"/>
    <col min="1034" max="1280" width="9" style="14"/>
    <col min="1281" max="1282" width="3.625" style="14" customWidth="1"/>
    <col min="1283" max="1283" width="40.5" style="14" customWidth="1"/>
    <col min="1284" max="1289" width="13" style="14" customWidth="1"/>
    <col min="1290" max="1536" width="9" style="14"/>
    <col min="1537" max="1538" width="3.625" style="14" customWidth="1"/>
    <col min="1539" max="1539" width="40.5" style="14" customWidth="1"/>
    <col min="1540" max="1545" width="13" style="14" customWidth="1"/>
    <col min="1546" max="1792" width="9" style="14"/>
    <col min="1793" max="1794" width="3.625" style="14" customWidth="1"/>
    <col min="1795" max="1795" width="40.5" style="14" customWidth="1"/>
    <col min="1796" max="1801" width="13" style="14" customWidth="1"/>
    <col min="1802" max="2048" width="9" style="14"/>
    <col min="2049" max="2050" width="3.625" style="14" customWidth="1"/>
    <col min="2051" max="2051" width="40.5" style="14" customWidth="1"/>
    <col min="2052" max="2057" width="13" style="14" customWidth="1"/>
    <col min="2058" max="2304" width="9" style="14"/>
    <col min="2305" max="2306" width="3.625" style="14" customWidth="1"/>
    <col min="2307" max="2307" width="40.5" style="14" customWidth="1"/>
    <col min="2308" max="2313" width="13" style="14" customWidth="1"/>
    <col min="2314" max="2560" width="9" style="14"/>
    <col min="2561" max="2562" width="3.625" style="14" customWidth="1"/>
    <col min="2563" max="2563" width="40.5" style="14" customWidth="1"/>
    <col min="2564" max="2569" width="13" style="14" customWidth="1"/>
    <col min="2570" max="2816" width="9" style="14"/>
    <col min="2817" max="2818" width="3.625" style="14" customWidth="1"/>
    <col min="2819" max="2819" width="40.5" style="14" customWidth="1"/>
    <col min="2820" max="2825" width="13" style="14" customWidth="1"/>
    <col min="2826" max="3072" width="9" style="14"/>
    <col min="3073" max="3074" width="3.625" style="14" customWidth="1"/>
    <col min="3075" max="3075" width="40.5" style="14" customWidth="1"/>
    <col min="3076" max="3081" width="13" style="14" customWidth="1"/>
    <col min="3082" max="3328" width="9" style="14"/>
    <col min="3329" max="3330" width="3.625" style="14" customWidth="1"/>
    <col min="3331" max="3331" width="40.5" style="14" customWidth="1"/>
    <col min="3332" max="3337" width="13" style="14" customWidth="1"/>
    <col min="3338" max="3584" width="9" style="14"/>
    <col min="3585" max="3586" width="3.625" style="14" customWidth="1"/>
    <col min="3587" max="3587" width="40.5" style="14" customWidth="1"/>
    <col min="3588" max="3593" width="13" style="14" customWidth="1"/>
    <col min="3594" max="3840" width="9" style="14"/>
    <col min="3841" max="3842" width="3.625" style="14" customWidth="1"/>
    <col min="3843" max="3843" width="40.5" style="14" customWidth="1"/>
    <col min="3844" max="3849" width="13" style="14" customWidth="1"/>
    <col min="3850" max="4096" width="9" style="14"/>
    <col min="4097" max="4098" width="3.625" style="14" customWidth="1"/>
    <col min="4099" max="4099" width="40.5" style="14" customWidth="1"/>
    <col min="4100" max="4105" width="13" style="14" customWidth="1"/>
    <col min="4106" max="4352" width="9" style="14"/>
    <col min="4353" max="4354" width="3.625" style="14" customWidth="1"/>
    <col min="4355" max="4355" width="40.5" style="14" customWidth="1"/>
    <col min="4356" max="4361" width="13" style="14" customWidth="1"/>
    <col min="4362" max="4608" width="9" style="14"/>
    <col min="4609" max="4610" width="3.625" style="14" customWidth="1"/>
    <col min="4611" max="4611" width="40.5" style="14" customWidth="1"/>
    <col min="4612" max="4617" width="13" style="14" customWidth="1"/>
    <col min="4618" max="4864" width="9" style="14"/>
    <col min="4865" max="4866" width="3.625" style="14" customWidth="1"/>
    <col min="4867" max="4867" width="40.5" style="14" customWidth="1"/>
    <col min="4868" max="4873" width="13" style="14" customWidth="1"/>
    <col min="4874" max="5120" width="9" style="14"/>
    <col min="5121" max="5122" width="3.625" style="14" customWidth="1"/>
    <col min="5123" max="5123" width="40.5" style="14" customWidth="1"/>
    <col min="5124" max="5129" width="13" style="14" customWidth="1"/>
    <col min="5130" max="5376" width="9" style="14"/>
    <col min="5377" max="5378" width="3.625" style="14" customWidth="1"/>
    <col min="5379" max="5379" width="40.5" style="14" customWidth="1"/>
    <col min="5380" max="5385" width="13" style="14" customWidth="1"/>
    <col min="5386" max="5632" width="9" style="14"/>
    <col min="5633" max="5634" width="3.625" style="14" customWidth="1"/>
    <col min="5635" max="5635" width="40.5" style="14" customWidth="1"/>
    <col min="5636" max="5641" width="13" style="14" customWidth="1"/>
    <col min="5642" max="5888" width="9" style="14"/>
    <col min="5889" max="5890" width="3.625" style="14" customWidth="1"/>
    <col min="5891" max="5891" width="40.5" style="14" customWidth="1"/>
    <col min="5892" max="5897" width="13" style="14" customWidth="1"/>
    <col min="5898" max="6144" width="9" style="14"/>
    <col min="6145" max="6146" width="3.625" style="14" customWidth="1"/>
    <col min="6147" max="6147" width="40.5" style="14" customWidth="1"/>
    <col min="6148" max="6153" width="13" style="14" customWidth="1"/>
    <col min="6154" max="6400" width="9" style="14"/>
    <col min="6401" max="6402" width="3.625" style="14" customWidth="1"/>
    <col min="6403" max="6403" width="40.5" style="14" customWidth="1"/>
    <col min="6404" max="6409" width="13" style="14" customWidth="1"/>
    <col min="6410" max="6656" width="9" style="14"/>
    <col min="6657" max="6658" width="3.625" style="14" customWidth="1"/>
    <col min="6659" max="6659" width="40.5" style="14" customWidth="1"/>
    <col min="6660" max="6665" width="13" style="14" customWidth="1"/>
    <col min="6666" max="6912" width="9" style="14"/>
    <col min="6913" max="6914" width="3.625" style="14" customWidth="1"/>
    <col min="6915" max="6915" width="40.5" style="14" customWidth="1"/>
    <col min="6916" max="6921" width="13" style="14" customWidth="1"/>
    <col min="6922" max="7168" width="9" style="14"/>
    <col min="7169" max="7170" width="3.625" style="14" customWidth="1"/>
    <col min="7171" max="7171" width="40.5" style="14" customWidth="1"/>
    <col min="7172" max="7177" width="13" style="14" customWidth="1"/>
    <col min="7178" max="7424" width="9" style="14"/>
    <col min="7425" max="7426" width="3.625" style="14" customWidth="1"/>
    <col min="7427" max="7427" width="40.5" style="14" customWidth="1"/>
    <col min="7428" max="7433" width="13" style="14" customWidth="1"/>
    <col min="7434" max="7680" width="9" style="14"/>
    <col min="7681" max="7682" width="3.625" style="14" customWidth="1"/>
    <col min="7683" max="7683" width="40.5" style="14" customWidth="1"/>
    <col min="7684" max="7689" width="13" style="14" customWidth="1"/>
    <col min="7690" max="7936" width="9" style="14"/>
    <col min="7937" max="7938" width="3.625" style="14" customWidth="1"/>
    <col min="7939" max="7939" width="40.5" style="14" customWidth="1"/>
    <col min="7940" max="7945" width="13" style="14" customWidth="1"/>
    <col min="7946" max="8192" width="9" style="14"/>
    <col min="8193" max="8194" width="3.625" style="14" customWidth="1"/>
    <col min="8195" max="8195" width="40.5" style="14" customWidth="1"/>
    <col min="8196" max="8201" width="13" style="14" customWidth="1"/>
    <col min="8202" max="8448" width="9" style="14"/>
    <col min="8449" max="8450" width="3.625" style="14" customWidth="1"/>
    <col min="8451" max="8451" width="40.5" style="14" customWidth="1"/>
    <col min="8452" max="8457" width="13" style="14" customWidth="1"/>
    <col min="8458" max="8704" width="9" style="14"/>
    <col min="8705" max="8706" width="3.625" style="14" customWidth="1"/>
    <col min="8707" max="8707" width="40.5" style="14" customWidth="1"/>
    <col min="8708" max="8713" width="13" style="14" customWidth="1"/>
    <col min="8714" max="8960" width="9" style="14"/>
    <col min="8961" max="8962" width="3.625" style="14" customWidth="1"/>
    <col min="8963" max="8963" width="40.5" style="14" customWidth="1"/>
    <col min="8964" max="8969" width="13" style="14" customWidth="1"/>
    <col min="8970" max="9216" width="9" style="14"/>
    <col min="9217" max="9218" width="3.625" style="14" customWidth="1"/>
    <col min="9219" max="9219" width="40.5" style="14" customWidth="1"/>
    <col min="9220" max="9225" width="13" style="14" customWidth="1"/>
    <col min="9226" max="9472" width="9" style="14"/>
    <col min="9473" max="9474" width="3.625" style="14" customWidth="1"/>
    <col min="9475" max="9475" width="40.5" style="14" customWidth="1"/>
    <col min="9476" max="9481" width="13" style="14" customWidth="1"/>
    <col min="9482" max="9728" width="9" style="14"/>
    <col min="9729" max="9730" width="3.625" style="14" customWidth="1"/>
    <col min="9731" max="9731" width="40.5" style="14" customWidth="1"/>
    <col min="9732" max="9737" width="13" style="14" customWidth="1"/>
    <col min="9738" max="9984" width="9" style="14"/>
    <col min="9985" max="9986" width="3.625" style="14" customWidth="1"/>
    <col min="9987" max="9987" width="40.5" style="14" customWidth="1"/>
    <col min="9988" max="9993" width="13" style="14" customWidth="1"/>
    <col min="9994" max="10240" width="9" style="14"/>
    <col min="10241" max="10242" width="3.625" style="14" customWidth="1"/>
    <col min="10243" max="10243" width="40.5" style="14" customWidth="1"/>
    <col min="10244" max="10249" width="13" style="14" customWidth="1"/>
    <col min="10250" max="10496" width="9" style="14"/>
    <col min="10497" max="10498" width="3.625" style="14" customWidth="1"/>
    <col min="10499" max="10499" width="40.5" style="14" customWidth="1"/>
    <col min="10500" max="10505" width="13" style="14" customWidth="1"/>
    <col min="10506" max="10752" width="9" style="14"/>
    <col min="10753" max="10754" width="3.625" style="14" customWidth="1"/>
    <col min="10755" max="10755" width="40.5" style="14" customWidth="1"/>
    <col min="10756" max="10761" width="13" style="14" customWidth="1"/>
    <col min="10762" max="11008" width="9" style="14"/>
    <col min="11009" max="11010" width="3.625" style="14" customWidth="1"/>
    <col min="11011" max="11011" width="40.5" style="14" customWidth="1"/>
    <col min="11012" max="11017" width="13" style="14" customWidth="1"/>
    <col min="11018" max="11264" width="9" style="14"/>
    <col min="11265" max="11266" width="3.625" style="14" customWidth="1"/>
    <col min="11267" max="11267" width="40.5" style="14" customWidth="1"/>
    <col min="11268" max="11273" width="13" style="14" customWidth="1"/>
    <col min="11274" max="11520" width="9" style="14"/>
    <col min="11521" max="11522" width="3.625" style="14" customWidth="1"/>
    <col min="11523" max="11523" width="40.5" style="14" customWidth="1"/>
    <col min="11524" max="11529" width="13" style="14" customWidth="1"/>
    <col min="11530" max="11776" width="9" style="14"/>
    <col min="11777" max="11778" width="3.625" style="14" customWidth="1"/>
    <col min="11779" max="11779" width="40.5" style="14" customWidth="1"/>
    <col min="11780" max="11785" width="13" style="14" customWidth="1"/>
    <col min="11786" max="12032" width="9" style="14"/>
    <col min="12033" max="12034" width="3.625" style="14" customWidth="1"/>
    <col min="12035" max="12035" width="40.5" style="14" customWidth="1"/>
    <col min="12036" max="12041" width="13" style="14" customWidth="1"/>
    <col min="12042" max="12288" width="9" style="14"/>
    <col min="12289" max="12290" width="3.625" style="14" customWidth="1"/>
    <col min="12291" max="12291" width="40.5" style="14" customWidth="1"/>
    <col min="12292" max="12297" width="13" style="14" customWidth="1"/>
    <col min="12298" max="12544" width="9" style="14"/>
    <col min="12545" max="12546" width="3.625" style="14" customWidth="1"/>
    <col min="12547" max="12547" width="40.5" style="14" customWidth="1"/>
    <col min="12548" max="12553" width="13" style="14" customWidth="1"/>
    <col min="12554" max="12800" width="9" style="14"/>
    <col min="12801" max="12802" width="3.625" style="14" customWidth="1"/>
    <col min="12803" max="12803" width="40.5" style="14" customWidth="1"/>
    <col min="12804" max="12809" width="13" style="14" customWidth="1"/>
    <col min="12810" max="13056" width="9" style="14"/>
    <col min="13057" max="13058" width="3.625" style="14" customWidth="1"/>
    <col min="13059" max="13059" width="40.5" style="14" customWidth="1"/>
    <col min="13060" max="13065" width="13" style="14" customWidth="1"/>
    <col min="13066" max="13312" width="9" style="14"/>
    <col min="13313" max="13314" width="3.625" style="14" customWidth="1"/>
    <col min="13315" max="13315" width="40.5" style="14" customWidth="1"/>
    <col min="13316" max="13321" width="13" style="14" customWidth="1"/>
    <col min="13322" max="13568" width="9" style="14"/>
    <col min="13569" max="13570" width="3.625" style="14" customWidth="1"/>
    <col min="13571" max="13571" width="40.5" style="14" customWidth="1"/>
    <col min="13572" max="13577" width="13" style="14" customWidth="1"/>
    <col min="13578" max="13824" width="9" style="14"/>
    <col min="13825" max="13826" width="3.625" style="14" customWidth="1"/>
    <col min="13827" max="13827" width="40.5" style="14" customWidth="1"/>
    <col min="13828" max="13833" width="13" style="14" customWidth="1"/>
    <col min="13834" max="14080" width="9" style="14"/>
    <col min="14081" max="14082" width="3.625" style="14" customWidth="1"/>
    <col min="14083" max="14083" width="40.5" style="14" customWidth="1"/>
    <col min="14084" max="14089" width="13" style="14" customWidth="1"/>
    <col min="14090" max="14336" width="9" style="14"/>
    <col min="14337" max="14338" width="3.625" style="14" customWidth="1"/>
    <col min="14339" max="14339" width="40.5" style="14" customWidth="1"/>
    <col min="14340" max="14345" width="13" style="14" customWidth="1"/>
    <col min="14346" max="14592" width="9" style="14"/>
    <col min="14593" max="14594" width="3.625" style="14" customWidth="1"/>
    <col min="14595" max="14595" width="40.5" style="14" customWidth="1"/>
    <col min="14596" max="14601" width="13" style="14" customWidth="1"/>
    <col min="14602" max="14848" width="9" style="14"/>
    <col min="14849" max="14850" width="3.625" style="14" customWidth="1"/>
    <col min="14851" max="14851" width="40.5" style="14" customWidth="1"/>
    <col min="14852" max="14857" width="13" style="14" customWidth="1"/>
    <col min="14858" max="15104" width="9" style="14"/>
    <col min="15105" max="15106" width="3.625" style="14" customWidth="1"/>
    <col min="15107" max="15107" width="40.5" style="14" customWidth="1"/>
    <col min="15108" max="15113" width="13" style="14" customWidth="1"/>
    <col min="15114" max="15360" width="9" style="14"/>
    <col min="15361" max="15362" width="3.625" style="14" customWidth="1"/>
    <col min="15363" max="15363" width="40.5" style="14" customWidth="1"/>
    <col min="15364" max="15369" width="13" style="14" customWidth="1"/>
    <col min="15370" max="15616" width="9" style="14"/>
    <col min="15617" max="15618" width="3.625" style="14" customWidth="1"/>
    <col min="15619" max="15619" width="40.5" style="14" customWidth="1"/>
    <col min="15620" max="15625" width="13" style="14" customWidth="1"/>
    <col min="15626" max="15872" width="9" style="14"/>
    <col min="15873" max="15874" width="3.625" style="14" customWidth="1"/>
    <col min="15875" max="15875" width="40.5" style="14" customWidth="1"/>
    <col min="15876" max="15881" width="13" style="14" customWidth="1"/>
    <col min="15882" max="16128" width="9" style="14"/>
    <col min="16129" max="16130" width="3.625" style="14" customWidth="1"/>
    <col min="16131" max="16131" width="40.5" style="14" customWidth="1"/>
    <col min="16132" max="16137" width="13" style="14" customWidth="1"/>
    <col min="16138" max="16384" width="9" style="14"/>
  </cols>
  <sheetData>
    <row r="1" spans="1:14">
      <c r="A1" s="13" t="s">
        <v>51</v>
      </c>
      <c r="J1" s="15"/>
      <c r="K1" s="15"/>
      <c r="L1" s="15"/>
      <c r="M1" s="15"/>
      <c r="N1" s="15"/>
    </row>
    <row r="2" spans="1:14">
      <c r="I2" s="60" t="s">
        <v>59</v>
      </c>
      <c r="J2" s="15"/>
      <c r="K2" s="15"/>
      <c r="L2" s="15"/>
    </row>
    <row r="3" spans="1:14" ht="18.75">
      <c r="A3" s="129" t="s">
        <v>60</v>
      </c>
      <c r="B3" s="129"/>
      <c r="C3" s="129"/>
      <c r="D3" s="129"/>
      <c r="E3" s="129"/>
      <c r="F3" s="129"/>
      <c r="G3" s="129"/>
      <c r="H3" s="129"/>
      <c r="I3" s="129"/>
      <c r="J3" s="61"/>
      <c r="K3" s="61"/>
      <c r="L3" s="61"/>
      <c r="M3" s="61"/>
      <c r="N3" s="61"/>
    </row>
    <row r="4" spans="1:14">
      <c r="A4" s="130" t="s">
        <v>54</v>
      </c>
      <c r="B4" s="130"/>
      <c r="C4" s="130"/>
      <c r="D4" s="130"/>
      <c r="E4" s="130"/>
      <c r="F4" s="130"/>
      <c r="G4" s="130"/>
      <c r="H4" s="130"/>
      <c r="I4" s="130"/>
    </row>
    <row r="5" spans="1:14" ht="14.25" thickBot="1">
      <c r="I5" s="60" t="s">
        <v>55</v>
      </c>
      <c r="J5" s="15"/>
      <c r="K5" s="15"/>
      <c r="L5" s="15"/>
      <c r="M5" s="15"/>
    </row>
    <row r="6" spans="1:14" ht="14.25" thickBot="1">
      <c r="A6" s="138" t="s">
        <v>0</v>
      </c>
      <c r="B6" s="139"/>
      <c r="C6" s="140"/>
      <c r="D6" s="62" t="s">
        <v>61</v>
      </c>
      <c r="E6" s="20" t="s">
        <v>62</v>
      </c>
      <c r="F6" s="20" t="s">
        <v>63</v>
      </c>
      <c r="G6" s="20" t="s">
        <v>64</v>
      </c>
      <c r="H6" s="20" t="s">
        <v>65</v>
      </c>
      <c r="I6" s="21" t="s">
        <v>66</v>
      </c>
      <c r="J6" s="22"/>
      <c r="K6" s="22"/>
      <c r="L6" s="22"/>
      <c r="M6" s="22"/>
      <c r="N6" s="22"/>
    </row>
    <row r="7" spans="1:14" ht="13.5" hidden="1" customHeight="1" thickBot="1">
      <c r="A7" s="63"/>
      <c r="B7" s="64"/>
      <c r="C7" s="65" t="s">
        <v>67</v>
      </c>
      <c r="D7" s="66"/>
      <c r="E7" s="67"/>
      <c r="F7" s="67"/>
      <c r="G7" s="67"/>
      <c r="H7" s="67"/>
      <c r="I7" s="68"/>
    </row>
    <row r="8" spans="1:14">
      <c r="A8" s="123" t="s">
        <v>1</v>
      </c>
      <c r="B8" s="125" t="s">
        <v>2</v>
      </c>
      <c r="C8" s="5" t="s">
        <v>3</v>
      </c>
      <c r="D8" s="69">
        <v>494751302</v>
      </c>
      <c r="E8" s="70"/>
      <c r="F8" s="70"/>
      <c r="G8" s="70">
        <f>D8+E8+F8</f>
        <v>494751302</v>
      </c>
      <c r="H8" s="70"/>
      <c r="I8" s="71">
        <v>494751302</v>
      </c>
    </row>
    <row r="9" spans="1:14" ht="14.25" thickBot="1">
      <c r="A9" s="125"/>
      <c r="B9" s="125"/>
      <c r="C9" s="5" t="s">
        <v>4</v>
      </c>
      <c r="D9" s="85">
        <v>30000</v>
      </c>
      <c r="E9" s="86"/>
      <c r="F9" s="86"/>
      <c r="G9" s="86">
        <f t="shared" ref="G9:G56" si="0">D9+E9+F9</f>
        <v>30000</v>
      </c>
      <c r="H9" s="86"/>
      <c r="I9" s="87">
        <v>30000</v>
      </c>
    </row>
    <row r="10" spans="1:14" ht="14.25" thickBot="1">
      <c r="A10" s="125"/>
      <c r="B10" s="126"/>
      <c r="C10" s="23" t="s">
        <v>5</v>
      </c>
      <c r="D10" s="72">
        <f>SUM(D8:D9)</f>
        <v>494781302</v>
      </c>
      <c r="E10" s="73"/>
      <c r="F10" s="73"/>
      <c r="G10" s="73">
        <f t="shared" si="0"/>
        <v>494781302</v>
      </c>
      <c r="H10" s="73"/>
      <c r="I10" s="74">
        <v>494781302</v>
      </c>
    </row>
    <row r="11" spans="1:14">
      <c r="A11" s="125"/>
      <c r="B11" s="123" t="s">
        <v>6</v>
      </c>
      <c r="C11" s="1" t="s">
        <v>7</v>
      </c>
      <c r="D11" s="66">
        <v>319881101</v>
      </c>
      <c r="E11" s="67"/>
      <c r="F11" s="67"/>
      <c r="G11" s="67">
        <f t="shared" si="0"/>
        <v>319881101</v>
      </c>
      <c r="H11" s="67"/>
      <c r="I11" s="68">
        <v>319881101</v>
      </c>
    </row>
    <row r="12" spans="1:14">
      <c r="A12" s="125"/>
      <c r="B12" s="125"/>
      <c r="C12" s="5" t="s">
        <v>8</v>
      </c>
      <c r="D12" s="69">
        <v>51855905</v>
      </c>
      <c r="E12" s="70"/>
      <c r="F12" s="70"/>
      <c r="G12" s="70">
        <f t="shared" si="0"/>
        <v>51855905</v>
      </c>
      <c r="H12" s="70"/>
      <c r="I12" s="71">
        <v>51855905</v>
      </c>
    </row>
    <row r="13" spans="1:14">
      <c r="A13" s="125"/>
      <c r="B13" s="125"/>
      <c r="C13" s="5" t="s">
        <v>9</v>
      </c>
      <c r="D13" s="69">
        <v>49353698</v>
      </c>
      <c r="E13" s="70"/>
      <c r="F13" s="70"/>
      <c r="G13" s="70">
        <f t="shared" si="0"/>
        <v>49353698</v>
      </c>
      <c r="H13" s="70"/>
      <c r="I13" s="71">
        <v>49353698</v>
      </c>
    </row>
    <row r="14" spans="1:14">
      <c r="A14" s="125"/>
      <c r="B14" s="125"/>
      <c r="C14" s="5" t="s">
        <v>10</v>
      </c>
      <c r="D14" s="69">
        <v>45941</v>
      </c>
      <c r="E14" s="70"/>
      <c r="F14" s="70"/>
      <c r="G14" s="70">
        <f t="shared" si="0"/>
        <v>45941</v>
      </c>
      <c r="H14" s="70"/>
      <c r="I14" s="71">
        <v>45941</v>
      </c>
    </row>
    <row r="15" spans="1:14">
      <c r="A15" s="125"/>
      <c r="B15" s="125"/>
      <c r="C15" s="5" t="s">
        <v>11</v>
      </c>
      <c r="D15" s="69">
        <v>36039369</v>
      </c>
      <c r="E15" s="70"/>
      <c r="F15" s="70"/>
      <c r="G15" s="70">
        <f t="shared" si="0"/>
        <v>36039369</v>
      </c>
      <c r="H15" s="70"/>
      <c r="I15" s="71">
        <v>36039369</v>
      </c>
    </row>
    <row r="16" spans="1:14">
      <c r="A16" s="125"/>
      <c r="B16" s="125"/>
      <c r="C16" s="5" t="s">
        <v>12</v>
      </c>
      <c r="D16" s="69">
        <v>20265283</v>
      </c>
      <c r="E16" s="70"/>
      <c r="F16" s="70"/>
      <c r="G16" s="70">
        <f t="shared" si="0"/>
        <v>20265283</v>
      </c>
      <c r="H16" s="70"/>
      <c r="I16" s="71">
        <v>20265283</v>
      </c>
    </row>
    <row r="17" spans="1:9">
      <c r="A17" s="125"/>
      <c r="B17" s="125"/>
      <c r="C17" s="5" t="s">
        <v>13</v>
      </c>
      <c r="D17" s="69">
        <v>79000</v>
      </c>
      <c r="E17" s="70"/>
      <c r="F17" s="70"/>
      <c r="G17" s="70">
        <f t="shared" si="0"/>
        <v>79000</v>
      </c>
      <c r="H17" s="70"/>
      <c r="I17" s="71">
        <v>79000</v>
      </c>
    </row>
    <row r="18" spans="1:9" ht="14.25" thickBot="1">
      <c r="A18" s="125"/>
      <c r="B18" s="126"/>
      <c r="C18" s="75" t="s">
        <v>68</v>
      </c>
      <c r="D18" s="72">
        <v>436989731</v>
      </c>
      <c r="E18" s="73"/>
      <c r="F18" s="73"/>
      <c r="G18" s="73">
        <f t="shared" si="0"/>
        <v>436989731</v>
      </c>
      <c r="H18" s="73"/>
      <c r="I18" s="74">
        <v>436989731</v>
      </c>
    </row>
    <row r="19" spans="1:9" ht="14.25" thickBot="1">
      <c r="A19" s="125"/>
      <c r="B19" s="141" t="s">
        <v>15</v>
      </c>
      <c r="C19" s="142"/>
      <c r="D19" s="66">
        <f>D10-D18</f>
        <v>57791571</v>
      </c>
      <c r="E19" s="67"/>
      <c r="F19" s="67"/>
      <c r="G19" s="67">
        <f t="shared" si="0"/>
        <v>57791571</v>
      </c>
      <c r="H19" s="67"/>
      <c r="I19" s="68">
        <v>57791571</v>
      </c>
    </row>
    <row r="20" spans="1:9" ht="14.25" hidden="1" thickBot="1">
      <c r="A20" s="76"/>
      <c r="B20" s="77"/>
      <c r="C20" s="78" t="s">
        <v>69</v>
      </c>
      <c r="D20" s="79"/>
      <c r="E20" s="80"/>
      <c r="F20" s="80"/>
      <c r="G20" s="80">
        <f t="shared" si="0"/>
        <v>0</v>
      </c>
      <c r="H20" s="80"/>
      <c r="I20" s="81">
        <v>0</v>
      </c>
    </row>
    <row r="21" spans="1:9">
      <c r="A21" s="123" t="s">
        <v>16</v>
      </c>
      <c r="B21" s="143" t="s">
        <v>2</v>
      </c>
      <c r="C21" s="4" t="s">
        <v>17</v>
      </c>
      <c r="D21" s="82">
        <v>884400</v>
      </c>
      <c r="E21" s="83"/>
      <c r="F21" s="83"/>
      <c r="G21" s="83">
        <f t="shared" si="0"/>
        <v>884400</v>
      </c>
      <c r="H21" s="83"/>
      <c r="I21" s="84">
        <v>884400</v>
      </c>
    </row>
    <row r="22" spans="1:9">
      <c r="A22" s="125"/>
      <c r="B22" s="144"/>
      <c r="C22" s="5" t="s">
        <v>18</v>
      </c>
      <c r="D22" s="69">
        <v>16691808</v>
      </c>
      <c r="E22" s="70"/>
      <c r="F22" s="70"/>
      <c r="G22" s="70">
        <f t="shared" si="0"/>
        <v>16691808</v>
      </c>
      <c r="H22" s="70"/>
      <c r="I22" s="71">
        <v>16691808</v>
      </c>
    </row>
    <row r="23" spans="1:9">
      <c r="A23" s="125"/>
      <c r="B23" s="144"/>
      <c r="C23" s="5" t="s">
        <v>19</v>
      </c>
      <c r="D23" s="69">
        <v>4595100</v>
      </c>
      <c r="E23" s="70"/>
      <c r="F23" s="70"/>
      <c r="G23" s="70">
        <f t="shared" si="0"/>
        <v>4595100</v>
      </c>
      <c r="H23" s="70"/>
      <c r="I23" s="71">
        <v>4595100</v>
      </c>
    </row>
    <row r="24" spans="1:9">
      <c r="A24" s="125"/>
      <c r="B24" s="144"/>
      <c r="C24" s="5" t="s">
        <v>20</v>
      </c>
      <c r="D24" s="69">
        <v>858088</v>
      </c>
      <c r="E24" s="70"/>
      <c r="F24" s="70"/>
      <c r="G24" s="70">
        <f t="shared" si="0"/>
        <v>858088</v>
      </c>
      <c r="H24" s="70"/>
      <c r="I24" s="71">
        <v>858088</v>
      </c>
    </row>
    <row r="25" spans="1:9" ht="14.25" thickBot="1">
      <c r="A25" s="125"/>
      <c r="B25" s="144"/>
      <c r="C25" s="9" t="s">
        <v>22</v>
      </c>
      <c r="D25" s="85">
        <v>7747839</v>
      </c>
      <c r="E25" s="86"/>
      <c r="F25" s="86"/>
      <c r="G25" s="86">
        <f t="shared" si="0"/>
        <v>7747839</v>
      </c>
      <c r="H25" s="86"/>
      <c r="I25" s="87">
        <v>7747839</v>
      </c>
    </row>
    <row r="26" spans="1:9" ht="14.25" thickBot="1">
      <c r="A26" s="125"/>
      <c r="B26" s="145"/>
      <c r="C26" s="11" t="s">
        <v>23</v>
      </c>
      <c r="D26" s="72">
        <f>SUM(D21:D25)</f>
        <v>30777235</v>
      </c>
      <c r="E26" s="73"/>
      <c r="F26" s="73"/>
      <c r="G26" s="73">
        <f t="shared" si="0"/>
        <v>30777235</v>
      </c>
      <c r="H26" s="73"/>
      <c r="I26" s="74">
        <v>30777235</v>
      </c>
    </row>
    <row r="27" spans="1:9">
      <c r="A27" s="125"/>
      <c r="B27" s="146" t="s">
        <v>6</v>
      </c>
      <c r="C27" s="6" t="s">
        <v>24</v>
      </c>
      <c r="D27" s="66">
        <v>884400</v>
      </c>
      <c r="E27" s="67"/>
      <c r="F27" s="67"/>
      <c r="G27" s="67">
        <f t="shared" si="0"/>
        <v>884400</v>
      </c>
      <c r="H27" s="67"/>
      <c r="I27" s="68">
        <v>884400</v>
      </c>
    </row>
    <row r="28" spans="1:9">
      <c r="A28" s="125"/>
      <c r="B28" s="146"/>
      <c r="C28" s="8" t="s">
        <v>25</v>
      </c>
      <c r="D28" s="69">
        <v>14498420</v>
      </c>
      <c r="E28" s="70"/>
      <c r="F28" s="70"/>
      <c r="G28" s="70">
        <f t="shared" si="0"/>
        <v>14498420</v>
      </c>
      <c r="H28" s="70"/>
      <c r="I28" s="71">
        <v>14498420</v>
      </c>
    </row>
    <row r="29" spans="1:9" ht="14.25" thickBot="1">
      <c r="A29" s="125"/>
      <c r="B29" s="146"/>
      <c r="C29" s="88" t="s">
        <v>26</v>
      </c>
      <c r="D29" s="85">
        <v>4416790</v>
      </c>
      <c r="E29" s="86"/>
      <c r="F29" s="86"/>
      <c r="G29" s="86">
        <f t="shared" si="0"/>
        <v>4416790</v>
      </c>
      <c r="H29" s="86"/>
      <c r="I29" s="87">
        <v>4416790</v>
      </c>
    </row>
    <row r="30" spans="1:9" ht="14.25" thickBot="1">
      <c r="A30" s="125"/>
      <c r="B30" s="147"/>
      <c r="C30" s="3" t="s">
        <v>27</v>
      </c>
      <c r="D30" s="72">
        <f>SUM(D27:D29)</f>
        <v>19799610</v>
      </c>
      <c r="E30" s="73"/>
      <c r="F30" s="73"/>
      <c r="G30" s="73">
        <f t="shared" si="0"/>
        <v>19799610</v>
      </c>
      <c r="H30" s="73"/>
      <c r="I30" s="74">
        <v>19799610</v>
      </c>
    </row>
    <row r="31" spans="1:9" ht="14.25" thickBot="1">
      <c r="A31" s="126"/>
      <c r="B31" s="148" t="s">
        <v>70</v>
      </c>
      <c r="C31" s="149"/>
      <c r="D31" s="72">
        <f>D26-D30</f>
        <v>10977625</v>
      </c>
      <c r="E31" s="73"/>
      <c r="F31" s="73"/>
      <c r="G31" s="73">
        <f t="shared" si="0"/>
        <v>10977625</v>
      </c>
      <c r="H31" s="73"/>
      <c r="I31" s="74">
        <v>10977625</v>
      </c>
    </row>
    <row r="32" spans="1:9" ht="14.25" thickBot="1">
      <c r="A32" s="150" t="s">
        <v>71</v>
      </c>
      <c r="B32" s="151"/>
      <c r="C32" s="152"/>
      <c r="D32" s="89">
        <f>D19+D31</f>
        <v>68769196</v>
      </c>
      <c r="E32" s="73"/>
      <c r="F32" s="73"/>
      <c r="G32" s="73">
        <f t="shared" si="0"/>
        <v>68769196</v>
      </c>
      <c r="H32" s="73"/>
      <c r="I32" s="74">
        <v>68769196</v>
      </c>
    </row>
    <row r="33" spans="1:9" hidden="1">
      <c r="A33" s="90"/>
      <c r="B33" s="91"/>
      <c r="C33" s="65" t="s">
        <v>72</v>
      </c>
      <c r="D33" s="66"/>
      <c r="E33" s="67"/>
      <c r="F33" s="67"/>
      <c r="G33" s="67">
        <f t="shared" si="0"/>
        <v>0</v>
      </c>
      <c r="H33" s="67"/>
      <c r="I33" s="68">
        <v>0</v>
      </c>
    </row>
    <row r="34" spans="1:9">
      <c r="A34" s="125" t="s">
        <v>73</v>
      </c>
      <c r="B34" s="125" t="s">
        <v>74</v>
      </c>
      <c r="C34" s="5" t="s">
        <v>85</v>
      </c>
      <c r="D34" s="69">
        <v>118823121</v>
      </c>
      <c r="E34" s="70"/>
      <c r="F34" s="70"/>
      <c r="G34" s="70">
        <f t="shared" si="0"/>
        <v>118823121</v>
      </c>
      <c r="H34" s="70"/>
      <c r="I34" s="71">
        <v>118823121</v>
      </c>
    </row>
    <row r="35" spans="1:9">
      <c r="A35" s="125"/>
      <c r="B35" s="125"/>
      <c r="C35" s="5" t="s">
        <v>86</v>
      </c>
      <c r="D35" s="69">
        <v>2</v>
      </c>
      <c r="E35" s="70"/>
      <c r="F35" s="70"/>
      <c r="G35" s="70">
        <f t="shared" si="0"/>
        <v>2</v>
      </c>
      <c r="H35" s="70"/>
      <c r="I35" s="71">
        <v>2</v>
      </c>
    </row>
    <row r="36" spans="1:9" ht="14.25" thickBot="1">
      <c r="A36" s="125"/>
      <c r="B36" s="125"/>
      <c r="C36" s="2" t="s">
        <v>33</v>
      </c>
      <c r="D36" s="85">
        <v>44650</v>
      </c>
      <c r="E36" s="86"/>
      <c r="F36" s="86"/>
      <c r="G36" s="86">
        <f t="shared" si="0"/>
        <v>44650</v>
      </c>
      <c r="H36" s="86"/>
      <c r="I36" s="87">
        <v>44650</v>
      </c>
    </row>
    <row r="37" spans="1:9" ht="14.25" thickBot="1">
      <c r="A37" s="125"/>
      <c r="B37" s="126"/>
      <c r="C37" s="3" t="s">
        <v>34</v>
      </c>
      <c r="D37" s="72">
        <f>SUM(D34:D36)</f>
        <v>118867773</v>
      </c>
      <c r="E37" s="73"/>
      <c r="F37" s="73"/>
      <c r="G37" s="73">
        <f t="shared" si="0"/>
        <v>118867773</v>
      </c>
      <c r="H37" s="73"/>
      <c r="I37" s="74">
        <v>118867773</v>
      </c>
    </row>
    <row r="38" spans="1:9">
      <c r="A38" s="125"/>
      <c r="B38" s="125" t="s">
        <v>75</v>
      </c>
      <c r="C38" s="12" t="s">
        <v>87</v>
      </c>
      <c r="D38" s="69">
        <v>118823121</v>
      </c>
      <c r="E38" s="70"/>
      <c r="F38" s="70"/>
      <c r="G38" s="70">
        <f t="shared" si="0"/>
        <v>118823121</v>
      </c>
      <c r="H38" s="70"/>
      <c r="I38" s="71">
        <v>118823121</v>
      </c>
    </row>
    <row r="39" spans="1:9">
      <c r="A39" s="125"/>
      <c r="B39" s="125"/>
      <c r="C39" s="12" t="s">
        <v>88</v>
      </c>
      <c r="D39" s="69">
        <v>2</v>
      </c>
      <c r="E39" s="70"/>
      <c r="F39" s="70"/>
      <c r="G39" s="70">
        <f t="shared" si="0"/>
        <v>2</v>
      </c>
      <c r="H39" s="70"/>
      <c r="I39" s="71">
        <v>2</v>
      </c>
    </row>
    <row r="40" spans="1:9" ht="14.25" thickBot="1">
      <c r="A40" s="125"/>
      <c r="B40" s="125"/>
      <c r="C40" s="9" t="s">
        <v>37</v>
      </c>
      <c r="D40" s="92">
        <v>44650</v>
      </c>
      <c r="E40" s="86"/>
      <c r="F40" s="86"/>
      <c r="G40" s="86">
        <f t="shared" si="0"/>
        <v>44650</v>
      </c>
      <c r="H40" s="86"/>
      <c r="I40" s="87">
        <v>44650</v>
      </c>
    </row>
    <row r="41" spans="1:9" ht="14.25" thickBot="1">
      <c r="A41" s="125"/>
      <c r="B41" s="126"/>
      <c r="C41" s="3" t="s">
        <v>38</v>
      </c>
      <c r="D41" s="89">
        <f>SUM(D38:D40)</f>
        <v>118867773</v>
      </c>
      <c r="E41" s="93"/>
      <c r="F41" s="93"/>
      <c r="G41" s="93">
        <f t="shared" si="0"/>
        <v>118867773</v>
      </c>
      <c r="H41" s="93"/>
      <c r="I41" s="94">
        <v>118867773</v>
      </c>
    </row>
    <row r="42" spans="1:9" ht="14.25" thickBot="1">
      <c r="A42" s="132"/>
      <c r="B42" s="136" t="s">
        <v>76</v>
      </c>
      <c r="C42" s="137"/>
      <c r="D42" s="95"/>
      <c r="E42" s="96"/>
      <c r="F42" s="96"/>
      <c r="G42" s="96">
        <f t="shared" si="0"/>
        <v>0</v>
      </c>
      <c r="H42" s="96"/>
      <c r="I42" s="97">
        <v>0</v>
      </c>
    </row>
    <row r="43" spans="1:9" ht="14.25" thickBot="1">
      <c r="A43" s="133" t="s">
        <v>89</v>
      </c>
      <c r="B43" s="134"/>
      <c r="C43" s="135"/>
      <c r="D43" s="89">
        <v>68769196</v>
      </c>
      <c r="E43" s="93"/>
      <c r="F43" s="93"/>
      <c r="G43" s="93">
        <f t="shared" si="0"/>
        <v>68769196</v>
      </c>
      <c r="H43" s="93"/>
      <c r="I43" s="94">
        <v>68769196</v>
      </c>
    </row>
    <row r="44" spans="1:9" ht="14.25" thickBot="1">
      <c r="A44" s="133" t="s">
        <v>90</v>
      </c>
      <c r="B44" s="134"/>
      <c r="C44" s="135"/>
      <c r="D44" s="89"/>
      <c r="E44" s="93"/>
      <c r="F44" s="93"/>
      <c r="G44" s="93">
        <f t="shared" si="0"/>
        <v>0</v>
      </c>
      <c r="H44" s="93"/>
      <c r="I44" s="94">
        <v>0</v>
      </c>
    </row>
    <row r="45" spans="1:9" ht="14.25" thickBot="1">
      <c r="A45" s="133" t="s">
        <v>91</v>
      </c>
      <c r="B45" s="134"/>
      <c r="C45" s="135"/>
      <c r="D45" s="89"/>
      <c r="E45" s="93"/>
      <c r="F45" s="93"/>
      <c r="G45" s="93">
        <f t="shared" si="0"/>
        <v>0</v>
      </c>
      <c r="H45" s="93"/>
      <c r="I45" s="94">
        <v>0</v>
      </c>
    </row>
    <row r="46" spans="1:9" ht="14.25" thickBot="1">
      <c r="A46" s="133" t="s">
        <v>92</v>
      </c>
      <c r="B46" s="134"/>
      <c r="C46" s="135"/>
      <c r="D46" s="89">
        <f>D43-D44-D45</f>
        <v>68769196</v>
      </c>
      <c r="E46" s="93"/>
      <c r="F46" s="93"/>
      <c r="G46" s="93">
        <f t="shared" si="0"/>
        <v>68769196</v>
      </c>
      <c r="H46" s="93"/>
      <c r="I46" s="94">
        <v>68769196</v>
      </c>
    </row>
    <row r="47" spans="1:9" ht="13.5" hidden="1" customHeight="1">
      <c r="A47" s="98"/>
      <c r="B47" s="157" t="s">
        <v>77</v>
      </c>
      <c r="C47" s="157"/>
      <c r="D47" s="67"/>
      <c r="E47" s="67"/>
      <c r="F47" s="67"/>
      <c r="G47" s="67">
        <f t="shared" si="0"/>
        <v>0</v>
      </c>
      <c r="H47" s="67"/>
      <c r="I47" s="68">
        <v>0</v>
      </c>
    </row>
    <row r="48" spans="1:9" hidden="1">
      <c r="A48" s="99"/>
      <c r="B48" s="158" t="s">
        <v>78</v>
      </c>
      <c r="C48" s="158"/>
      <c r="D48" s="70"/>
      <c r="E48" s="70"/>
      <c r="F48" s="70"/>
      <c r="G48" s="70">
        <f t="shared" si="0"/>
        <v>0</v>
      </c>
      <c r="H48" s="70"/>
      <c r="I48" s="71">
        <v>0</v>
      </c>
    </row>
    <row r="49" spans="1:9" hidden="1">
      <c r="A49" s="99"/>
      <c r="B49" s="158" t="s">
        <v>79</v>
      </c>
      <c r="C49" s="158"/>
      <c r="D49" s="70"/>
      <c r="E49" s="70"/>
      <c r="F49" s="70"/>
      <c r="G49" s="70">
        <f t="shared" si="0"/>
        <v>0</v>
      </c>
      <c r="H49" s="70"/>
      <c r="I49" s="71">
        <v>0</v>
      </c>
    </row>
    <row r="50" spans="1:9" hidden="1">
      <c r="A50" s="99"/>
      <c r="B50" s="158" t="s">
        <v>80</v>
      </c>
      <c r="C50" s="158"/>
      <c r="D50" s="70"/>
      <c r="E50" s="70"/>
      <c r="F50" s="70"/>
      <c r="G50" s="70">
        <f t="shared" si="0"/>
        <v>0</v>
      </c>
      <c r="H50" s="70"/>
      <c r="I50" s="71">
        <v>0</v>
      </c>
    </row>
    <row r="51" spans="1:9">
      <c r="A51" s="159" t="s">
        <v>44</v>
      </c>
      <c r="B51" s="161" t="s">
        <v>93</v>
      </c>
      <c r="C51" s="162"/>
      <c r="D51" s="69">
        <v>2333614705</v>
      </c>
      <c r="E51" s="70"/>
      <c r="F51" s="70"/>
      <c r="G51" s="70">
        <f t="shared" si="0"/>
        <v>2333614705</v>
      </c>
      <c r="H51" s="70"/>
      <c r="I51" s="71">
        <v>2333614705</v>
      </c>
    </row>
    <row r="52" spans="1:9">
      <c r="A52" s="159"/>
      <c r="B52" s="161" t="s">
        <v>94</v>
      </c>
      <c r="C52" s="162"/>
      <c r="D52" s="69">
        <v>2402383901</v>
      </c>
      <c r="E52" s="70"/>
      <c r="F52" s="70"/>
      <c r="G52" s="70">
        <f t="shared" si="0"/>
        <v>2402383901</v>
      </c>
      <c r="H52" s="70"/>
      <c r="I52" s="71">
        <v>2402383901</v>
      </c>
    </row>
    <row r="53" spans="1:9">
      <c r="A53" s="159"/>
      <c r="B53" s="161" t="s">
        <v>95</v>
      </c>
      <c r="C53" s="162"/>
      <c r="D53" s="69"/>
      <c r="E53" s="70"/>
      <c r="F53" s="70"/>
      <c r="G53" s="70">
        <f t="shared" si="0"/>
        <v>0</v>
      </c>
      <c r="H53" s="70"/>
      <c r="I53" s="71">
        <v>0</v>
      </c>
    </row>
    <row r="54" spans="1:9">
      <c r="A54" s="159"/>
      <c r="B54" s="161" t="s">
        <v>96</v>
      </c>
      <c r="C54" s="162"/>
      <c r="D54" s="69"/>
      <c r="E54" s="70"/>
      <c r="F54" s="70"/>
      <c r="G54" s="70">
        <f t="shared" si="0"/>
        <v>0</v>
      </c>
      <c r="H54" s="70"/>
      <c r="I54" s="71">
        <v>0</v>
      </c>
    </row>
    <row r="55" spans="1:9" ht="14.25" thickBot="1">
      <c r="A55" s="159"/>
      <c r="B55" s="153" t="s">
        <v>97</v>
      </c>
      <c r="C55" s="154"/>
      <c r="D55" s="85"/>
      <c r="E55" s="80"/>
      <c r="F55" s="80"/>
      <c r="G55" s="86">
        <f t="shared" si="0"/>
        <v>0</v>
      </c>
      <c r="H55" s="86"/>
      <c r="I55" s="87">
        <v>0</v>
      </c>
    </row>
    <row r="56" spans="1:9" ht="14.25" thickBot="1">
      <c r="A56" s="160"/>
      <c r="B56" s="155" t="s">
        <v>98</v>
      </c>
      <c r="C56" s="156"/>
      <c r="D56" s="72">
        <f>SUM(D52:D54)-D55</f>
        <v>2402383901</v>
      </c>
      <c r="E56" s="93"/>
      <c r="F56" s="93"/>
      <c r="G56" s="73">
        <f t="shared" si="0"/>
        <v>2402383901</v>
      </c>
      <c r="H56" s="73"/>
      <c r="I56" s="74">
        <v>2402383901</v>
      </c>
    </row>
  </sheetData>
  <sheetProtection password="CA48" sheet="1" objects="1" scenarios="1"/>
  <mergeCells count="31">
    <mergeCell ref="B55:C55"/>
    <mergeCell ref="B56:C56"/>
    <mergeCell ref="A46:C46"/>
    <mergeCell ref="B47:C47"/>
    <mergeCell ref="B48:C48"/>
    <mergeCell ref="B49:C49"/>
    <mergeCell ref="B50:C50"/>
    <mergeCell ref="A51:A56"/>
    <mergeCell ref="B51:C51"/>
    <mergeCell ref="B52:C52"/>
    <mergeCell ref="B53:C53"/>
    <mergeCell ref="B54:C54"/>
    <mergeCell ref="A21:A31"/>
    <mergeCell ref="B21:B26"/>
    <mergeCell ref="B27:B30"/>
    <mergeCell ref="B31:C31"/>
    <mergeCell ref="A32:C32"/>
    <mergeCell ref="A3:I3"/>
    <mergeCell ref="A4:I4"/>
    <mergeCell ref="A6:C6"/>
    <mergeCell ref="A8:A19"/>
    <mergeCell ref="B8:B10"/>
    <mergeCell ref="B11:B18"/>
    <mergeCell ref="B19:C19"/>
    <mergeCell ref="A43:C43"/>
    <mergeCell ref="A44:C44"/>
    <mergeCell ref="A45:C45"/>
    <mergeCell ref="A34:A42"/>
    <mergeCell ref="B34:B37"/>
    <mergeCell ref="B38:B41"/>
    <mergeCell ref="B42:C42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事業活動計算書</vt:lpstr>
      <vt:lpstr>事業活動内訳書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usr7</dc:creator>
  <cp:lastModifiedBy>usr201</cp:lastModifiedBy>
  <dcterms:created xsi:type="dcterms:W3CDTF">2016-07-08T02:00:08Z</dcterms:created>
  <dcterms:modified xsi:type="dcterms:W3CDTF">2016-07-10T02:06:56Z</dcterms:modified>
</cp:coreProperties>
</file>